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3"/>
  </bookViews>
  <sheets>
    <sheet name="Grundsicherung" sheetId="1" r:id="rId1"/>
    <sheet name="Ergebnis" sheetId="2" r:id="rId2"/>
    <sheet name="Beschreibung" sheetId="3" r:id="rId3"/>
    <sheet name="Werte" sheetId="4" r:id="rId4"/>
  </sheets>
  <definedNames>
    <definedName name="_xlnm.Print_Area" localSheetId="0">'Grundsicherung'!$A$1:$G$66</definedName>
  </definedNames>
  <calcPr fullCalcOnLoad="1"/>
</workbook>
</file>

<file path=xl/comments1.xml><?xml version="1.0" encoding="utf-8"?>
<comments xmlns="http://schemas.openxmlformats.org/spreadsheetml/2006/main">
  <authors>
    <author>VA40100</author>
    <author>lkruser</author>
  </authors>
  <commentList>
    <comment ref="D18" authorId="0">
      <text>
        <r>
          <rPr>
            <sz val="8"/>
            <rFont val="Tahoma"/>
            <family val="0"/>
          </rPr>
          <t xml:space="preserve">1 = Alleinstehend
2= verheiratet oder eheähnliche Partnerschaft.
</t>
        </r>
      </text>
    </comment>
    <comment ref="D24" authorId="0">
      <text>
        <r>
          <rPr>
            <sz val="8"/>
            <rFont val="Tahoma"/>
            <family val="0"/>
          </rPr>
          <t xml:space="preserve">Bitte geben Sie folgendes Länderkürzel für das Bundesland ein, in dem Sie den Antrag stellen möchten:
BA      =  Bayern
BAWÜ = Baden-Württemberg
BE       = Berlin
BR      = Brandenburg
BRE     = Bremen
HA      = Hamburg
HE      = Hessen
MV      = Mecklenburg-Vorp.
NN     = Niedersachsen
NW    = Nordrhein-Westfalen
RP     = Rheinland-Pfalz
SA     = Sachsen
SN     = Sachsen-Anhalt
ST     = Schleswig-Holstein
TH     = Thüringen
</t>
        </r>
      </text>
    </comment>
    <comment ref="D33" authorId="0">
      <text>
        <r>
          <rPr>
            <b/>
            <sz val="8"/>
            <color indexed="12"/>
            <rFont val="Tahoma"/>
            <family val="2"/>
          </rPr>
          <t>Dazu gehört:</t>
        </r>
        <r>
          <rPr>
            <sz val="8"/>
            <rFont val="Tahoma"/>
            <family val="0"/>
          </rPr>
          <t xml:space="preserve">
Renteneinkommen,
Pensionen,
Wohngeld,
Ehegattenunterhalt,
Einkünfte aus vermietung und Verpachtung
Arbeitseinkommen,
Zinsen,
Sonstige Einnahmen aus Anlagen (z.B. Fonds)
</t>
        </r>
        <r>
          <rPr>
            <b/>
            <sz val="10"/>
            <color indexed="12"/>
            <rFont val="Tahoma"/>
            <family val="2"/>
          </rPr>
          <t>abzüglich:</t>
        </r>
        <r>
          <rPr>
            <sz val="8"/>
            <rFont val="Tahoma"/>
            <family val="0"/>
          </rPr>
          <t xml:space="preserve">
Steuern und andere öffentliche Abgaben.
</t>
        </r>
      </text>
    </comment>
    <comment ref="D36" authorId="0">
      <text>
        <r>
          <rPr>
            <sz val="8"/>
            <rFont val="Tahoma"/>
            <family val="0"/>
          </rPr>
          <t xml:space="preserve">Zum Vermögen gehören nicht Beträge bei
Alleinstehenden bis zu 2301.--Euro
und bei Ehegatten 
bis zu 2915.--Euro
</t>
        </r>
      </text>
    </comment>
    <comment ref="D38" authorId="0">
      <text>
        <r>
          <rPr>
            <sz val="8"/>
            <rFont val="Tahoma"/>
            <family val="0"/>
          </rPr>
          <t xml:space="preserve">Dazu gehören
Grundstücke,
Häuser
</t>
        </r>
      </text>
    </comment>
    <comment ref="D43" authorId="0">
      <text>
        <r>
          <rPr>
            <sz val="8"/>
            <rFont val="Tahoma"/>
            <family val="0"/>
          </rPr>
          <t xml:space="preserve">Sofern das Einkommen der Kinder über jährlich 100 000,--Euro liegt, sind hier Angaben zu machen.
</t>
        </r>
      </text>
    </comment>
    <comment ref="D20" authorId="0">
      <text>
        <r>
          <rPr>
            <sz val="8"/>
            <rFont val="Tahoma"/>
            <family val="0"/>
          </rPr>
          <t xml:space="preserve">Es besteht nur ein Anspruch, wenn der Antragsteller das 65. Lebensjahr vollendet hat oder unabhängig von der jeweiligen Arbeitsmarktlage aus medizinischen Gründen dauerhaft voll erwerbsgemindert ist.
</t>
        </r>
      </text>
    </comment>
    <comment ref="D26" authorId="0">
      <text>
        <r>
          <rPr>
            <sz val="8"/>
            <rFont val="Tahoma"/>
            <family val="0"/>
          </rPr>
          <t>Falls  das Merkzeichen</t>
        </r>
        <r>
          <rPr>
            <b/>
            <sz val="8"/>
            <color indexed="52"/>
            <rFont val="Tahoma"/>
            <family val="2"/>
          </rPr>
          <t xml:space="preserve"> G</t>
        </r>
        <r>
          <rPr>
            <sz val="8"/>
            <rFont val="Tahoma"/>
            <family val="0"/>
          </rPr>
          <t xml:space="preserve"> im Schwerbehindertenausweis eingetragen ist, wir bei der Bedarfsermittlung ein Sonderbedarf von 20% 8 (bis zum jahr 2004)
17% (ab dem Jahr 2005) berücksichtigt!
</t>
        </r>
      </text>
    </comment>
    <comment ref="D41" authorId="0">
      <text>
        <r>
          <rPr>
            <sz val="8"/>
            <rFont val="Tahoma"/>
            <family val="0"/>
          </rPr>
          <t xml:space="preserve">Bis zu einem jahreseinkommen von 100 000,--Euro wird die unterhaltsfähigkeit der Kinder nicht geprüft. Sollten Sie allerdings tatsächlich geleistete Unterhaltsbeträge erhalten, werden diese auch angerechnet.
</t>
        </r>
      </text>
    </comment>
    <comment ref="D22" authorId="0">
      <text>
        <r>
          <rPr>
            <sz val="8"/>
            <rFont val="Tahoma"/>
            <family val="0"/>
          </rPr>
          <t xml:space="preserve">Sofern das 65. Lebensjahr noch nicht vollendet ist, muss für einen Anspruch volle Erwerbsminderung vorliegen.
</t>
        </r>
      </text>
    </comment>
    <comment ref="F18" authorId="0">
      <text>
        <r>
          <rPr>
            <sz val="8"/>
            <rFont val="Tahoma"/>
            <family val="0"/>
          </rPr>
          <t xml:space="preserve">1 = Alleinstehend
2= verheiratet oder eheähnliche Partnerschaft.
</t>
        </r>
      </text>
    </comment>
    <comment ref="F22" authorId="0">
      <text>
        <r>
          <rPr>
            <sz val="8"/>
            <rFont val="Tahoma"/>
            <family val="0"/>
          </rPr>
          <t xml:space="preserve">Sofern das 65. Lebensjahr noch nicht vollendet ist, muss für einen Anspruch volle Erwerbsminderung vorliegen.
</t>
        </r>
      </text>
    </comment>
    <comment ref="D29" authorId="0">
      <text>
        <r>
          <rPr>
            <sz val="8"/>
            <rFont val="Tahoma"/>
            <family val="0"/>
          </rPr>
          <t xml:space="preserve">Bei Bezug von Leistungen nach dem Asylbewerberleistungsgestez besteht kein Anspruch auf Leistungen aus der Grundsicherung.
</t>
        </r>
      </text>
    </comment>
    <comment ref="F29" authorId="0">
      <text>
        <r>
          <rPr>
            <sz val="8"/>
            <rFont val="Tahoma"/>
            <family val="0"/>
          </rPr>
          <t xml:space="preserve">Bei Bezug von Leistungen nach dem Asylbewerbergesetz besteht kein Anspruch auf Leistungen aus der Grundsicherung.
</t>
        </r>
      </text>
    </comment>
    <comment ref="F36" authorId="0">
      <text>
        <r>
          <rPr>
            <sz val="8"/>
            <rFont val="Tahoma"/>
            <family val="0"/>
          </rPr>
          <t xml:space="preserve">Zum Vermögen gehören nicht Beträge bei
Alleinstehenden bis zu 2301.--Euro
und bei Ehegatten 
bis zu 2915.--Euro
</t>
        </r>
      </text>
    </comment>
    <comment ref="F38" authorId="0">
      <text>
        <r>
          <rPr>
            <sz val="8"/>
            <rFont val="Tahoma"/>
            <family val="0"/>
          </rPr>
          <t xml:space="preserve">Dazu gehören
Grundstücke,
Häuser
</t>
        </r>
      </text>
    </comment>
    <comment ref="F41" authorId="0">
      <text>
        <r>
          <rPr>
            <sz val="8"/>
            <rFont val="Tahoma"/>
            <family val="0"/>
          </rPr>
          <t xml:space="preserve">Bis zu einem jahreseinkommen von 100 000,--Euro wird die unterhaltsfähigkeit der Kinder nicht geprüft. Sollten Sie allerdings tatsächlich geleistete Unterhaltsbeträge erhalten, werden diese auch angerechnet.
</t>
        </r>
      </text>
    </comment>
    <comment ref="F43" authorId="0">
      <text>
        <r>
          <rPr>
            <sz val="8"/>
            <rFont val="Tahoma"/>
            <family val="0"/>
          </rPr>
          <t xml:space="preserve">Sofern das Einkommen der Kinder/Eltern über jährlich 100 000,--Euro liegt, sind hier Angaben zu machen.
</t>
        </r>
      </text>
    </comment>
    <comment ref="F24" authorId="0">
      <text>
        <r>
          <rPr>
            <sz val="8"/>
            <rFont val="Tahoma"/>
            <family val="0"/>
          </rPr>
          <t xml:space="preserve">Bitte geben Sie folgendes Länderkürzel für das Bundesland ein, in dem Sie den Antrag stellen möchten:
BA      =  Bayern
BAWÜ = Baden-Württemberg
BE       = Berlin
BR      = Brandenburg
BRE     = Bremen
HA      = Hamburg
HE      = Hessen
MV      = Mecklenburg-Vorp.
NN     = Niedersachsen
NW    = Nordrhein-Westfalen
RP     = Rheinland-Pfalz
SA     = Sachsen
SN     = Sachsen-Anhalt
ST     = Schleswig-Holstein
TH     = Thüringen
</t>
        </r>
      </text>
    </comment>
    <comment ref="D48" authorId="1">
      <text>
        <r>
          <rPr>
            <sz val="8"/>
            <rFont val="Tahoma"/>
            <family val="0"/>
          </rPr>
          <t xml:space="preserve">Zum Grundsicherungsbedarf gehören auch die angemessenen, tatsächlichen Aufwendungen für Unterkunft und Heizung.
Hierzu zählen bei Mietern die Miete, Neben- und Heizkosten und bei Eigentümern einer selbstgenutzten Eigentumswohnung bzw.
Hauses die tatsächlichen notwendigen Ausgaben (z. B. Schuldzinsen, Steuern, Nebenkosten). Bei Ehepaaren oder Partnerschaften im gleichen Haushalt sind die Unterkunftskosten anteilig auf die Partner zu verteilen.
Bei stationärer Unterbringung (z.B. in einem Heim) umfasst die
Grundsicherung die durchschnittlich angemessenen tatsächlichen
Aufwendungen für die Warmmiete eines Einpersonenhaushalts.
Auskunft zu Fragen der Unterkunftskosten erhalten Sie beim Sozialamt.
</t>
        </r>
      </text>
    </comment>
    <comment ref="D50" authorId="1">
      <text>
        <r>
          <rPr>
            <sz val="8"/>
            <rFont val="Tahoma"/>
            <family val="0"/>
          </rPr>
          <t xml:space="preserve"> Bei Ehepaaren oder Partnerschaften im gleichen Haushalt sind die Heizkosten anteilig auf die Partner zu verteilen.
</t>
        </r>
      </text>
    </comment>
    <comment ref="F48" authorId="1">
      <text>
        <r>
          <rPr>
            <sz val="8"/>
            <rFont val="Tahoma"/>
            <family val="0"/>
          </rPr>
          <t xml:space="preserve">Zum Grundsicherungsbedarf gehören auch die angemessenen, tatsächlichen Aufwendungen für Unterkunft und Heizung.
Hierzu zählen bei Mietern die Miete, Neben- und Heizkosten und bei Eigentümern einer selbstgenutzten Eigentumswohnung bzw.
Hauses die tatsächlichen notwendigen Ausgaben (z. B. Schuldzinsen, Steuern, Nebenkosten). Bei Ehepaaren oder Partnerschaften im gleichen Haushalt sind die Unterkunftskosten anteilig auf die Partner zu verteilen.
Bei stationärer Unterbringung (z.B. in einem Heim) umfasst die
Grundsicherung die durchschnittlich angemessenen tatsächlichen
Aufwendungen für die Warmmiete eines Einpersonenhaushalts.
Auskunft zu Fragen der Unterkunftskosten erhalten Sie beim Sozialamt.
</t>
        </r>
      </text>
    </comment>
    <comment ref="F33" authorId="0">
      <text>
        <r>
          <rPr>
            <b/>
            <sz val="8"/>
            <color indexed="12"/>
            <rFont val="Tahoma"/>
            <family val="2"/>
          </rPr>
          <t>Dazu gehört:</t>
        </r>
        <r>
          <rPr>
            <sz val="8"/>
            <rFont val="Tahoma"/>
            <family val="0"/>
          </rPr>
          <t xml:space="preserve">
Renteneinkommen,
Pensionen,
Wohngeld,
Ehegattenunterhalt,
Einkünfte aus vermietung und Verpachtung
Arbeitseinkommen,
Zinsen,
Sonstige Einnahmen aus Anlagen (z.B. Fonds)
</t>
        </r>
        <r>
          <rPr>
            <b/>
            <sz val="10"/>
            <color indexed="12"/>
            <rFont val="Tahoma"/>
            <family val="2"/>
          </rPr>
          <t>abzüglich:</t>
        </r>
        <r>
          <rPr>
            <sz val="8"/>
            <rFont val="Tahoma"/>
            <family val="0"/>
          </rPr>
          <t xml:space="preserve">
Steuern und andere öffentliche Abgaben.
</t>
        </r>
        <r>
          <rPr>
            <b/>
            <sz val="10"/>
            <color indexed="10"/>
            <rFont val="Tahoma"/>
            <family val="2"/>
          </rPr>
          <t>Hinweis:
Seit dem 1.4.2004 müssen Rentner den Pflegeversicherungsbeitrag in voller Höhe selbst tragen. Dadurch vermindert sich der Rentenzahlbetrag.</t>
        </r>
        <r>
          <rPr>
            <sz val="8"/>
            <rFont val="Tahoma"/>
            <family val="0"/>
          </rPr>
          <t xml:space="preserve">
</t>
        </r>
      </text>
    </comment>
    <comment ref="F26" authorId="0">
      <text>
        <r>
          <rPr>
            <sz val="8"/>
            <rFont val="Tahoma"/>
            <family val="0"/>
          </rPr>
          <t>Falls  das Merkzeichen</t>
        </r>
        <r>
          <rPr>
            <b/>
            <sz val="8"/>
            <color indexed="52"/>
            <rFont val="Tahoma"/>
            <family val="2"/>
          </rPr>
          <t xml:space="preserve"> G</t>
        </r>
        <r>
          <rPr>
            <sz val="8"/>
            <rFont val="Tahoma"/>
            <family val="0"/>
          </rPr>
          <t xml:space="preserve"> im Schwerbehindertenausweis eingetragen ist, wir bei der Bedarfsermittlung ein Sonderbedarf von 20% 8 (bis zum jahr 2004)
17% (ab dem Jahr 2005) berücksichtigt!
</t>
        </r>
      </text>
    </comment>
    <comment ref="D52" authorId="1">
      <text>
        <r>
          <rPr>
            <b/>
            <sz val="8"/>
            <rFont val="Tahoma"/>
            <family val="0"/>
          </rPr>
          <t xml:space="preserve">Hinweis:
Seit dem 1.4.2004 müssen Rentner den Pflegeversicherungsbeitrag in voller Höhe selbst tragen. Dadurch vermindert sich der Rentenzahlbetrag.
</t>
        </r>
        <r>
          <rPr>
            <sz val="8"/>
            <rFont val="Tahoma"/>
            <family val="0"/>
          </rPr>
          <t xml:space="preserve">
</t>
        </r>
      </text>
    </comment>
    <comment ref="F52" authorId="1">
      <text>
        <r>
          <rPr>
            <b/>
            <sz val="8"/>
            <rFont val="Tahoma"/>
            <family val="0"/>
          </rPr>
          <t xml:space="preserve">Hinweis:
Seit dem 1.4.2004 müssen Rentner den Pflegeversicherungsbeitrag in voller Höhe selbst tragen. Dadurch vermindert sich der Rentenzahlbetrag.
</t>
        </r>
        <r>
          <rPr>
            <sz val="8"/>
            <rFont val="Tahoma"/>
            <family val="0"/>
          </rPr>
          <t xml:space="preserve">
</t>
        </r>
      </text>
    </comment>
    <comment ref="F50" authorId="1">
      <text>
        <r>
          <rPr>
            <sz val="8"/>
            <rFont val="Tahoma"/>
            <family val="0"/>
          </rPr>
          <t xml:space="preserve"> Bei Ehepaaren oder Partnerschaften im gleichen Haushalt sind die Heizkosten anteilig auf die Partner zu verteilen.
</t>
        </r>
      </text>
    </comment>
    <comment ref="F20" authorId="0">
      <text>
        <r>
          <rPr>
            <sz val="8"/>
            <rFont val="Tahoma"/>
            <family val="0"/>
          </rPr>
          <t xml:space="preserve">Es besteht nur ein Anspruch, wenn der Angehörige  das 65. Lebensjahr vollendet hat oder unabhängig von der jeweiligen Arbeitsmarktlage aus medizinischen Gründen dauerhaft voll erwerbsgemindert ist.
</t>
        </r>
      </text>
    </comment>
  </commentList>
</comments>
</file>

<file path=xl/sharedStrings.xml><?xml version="1.0" encoding="utf-8"?>
<sst xmlns="http://schemas.openxmlformats.org/spreadsheetml/2006/main" count="141" uniqueCount="128">
  <si>
    <t>Land</t>
  </si>
  <si>
    <t>Land-Text</t>
  </si>
  <si>
    <t>Haushaltsvorstand</t>
  </si>
  <si>
    <t>Angehörige</t>
  </si>
  <si>
    <t>15%-Wert</t>
  </si>
  <si>
    <t>Baden-Württemberg</t>
  </si>
  <si>
    <t>BA</t>
  </si>
  <si>
    <t>Bayern</t>
  </si>
  <si>
    <t>BE</t>
  </si>
  <si>
    <t>Berlin</t>
  </si>
  <si>
    <t>BR</t>
  </si>
  <si>
    <t>Brandenburg</t>
  </si>
  <si>
    <t>Bremen</t>
  </si>
  <si>
    <t>HA</t>
  </si>
  <si>
    <t>Hamburg</t>
  </si>
  <si>
    <t>HE</t>
  </si>
  <si>
    <t>Hessen</t>
  </si>
  <si>
    <t>MV</t>
  </si>
  <si>
    <t>Mecklenburg-Vorpommern</t>
  </si>
  <si>
    <t>NN</t>
  </si>
  <si>
    <t>Niedersachsen</t>
  </si>
  <si>
    <t>NW</t>
  </si>
  <si>
    <t>Nordrhein-Westfalen</t>
  </si>
  <si>
    <t>RP</t>
  </si>
  <si>
    <t>Rheinland-Pfalz</t>
  </si>
  <si>
    <t>SD</t>
  </si>
  <si>
    <t>Saarland</t>
  </si>
  <si>
    <t>Sachsen</t>
  </si>
  <si>
    <t>SA</t>
  </si>
  <si>
    <t xml:space="preserve">Sachsen-Anhalt </t>
  </si>
  <si>
    <t>Schleswig-Holstein</t>
  </si>
  <si>
    <t>TH</t>
  </si>
  <si>
    <t>Thüringen</t>
  </si>
  <si>
    <t>Generelle Angaben:</t>
  </si>
  <si>
    <t>Angehöriger</t>
  </si>
  <si>
    <t>Wohnsitz im Bundesland:</t>
  </si>
  <si>
    <t>Volle Erwerbsminderung Ja/Nein</t>
  </si>
  <si>
    <t>Familienstand</t>
  </si>
  <si>
    <t>Einnahmen:</t>
  </si>
  <si>
    <t>Monatliches Einkommen:</t>
  </si>
  <si>
    <t>Vermögen in Geld:</t>
  </si>
  <si>
    <t>Vermögen in Geldeswert:</t>
  </si>
  <si>
    <t>Tatsächliche Unterhaltsleistung</t>
  </si>
  <si>
    <t>der Kinder oder des Ehegatten:</t>
  </si>
  <si>
    <t>Jahreseinkommen der Kinder</t>
  </si>
  <si>
    <t>Merkzeichen G im SchwB-Ausweis:</t>
  </si>
  <si>
    <t>Aufwendungen:</t>
  </si>
  <si>
    <t>Unterkunftskosten (anteilig)</t>
  </si>
  <si>
    <t>Heizkosten (anteilig)</t>
  </si>
  <si>
    <t>nein</t>
  </si>
  <si>
    <t>Zuschlag 15 % des Regelsatzes</t>
  </si>
  <si>
    <t>Unterkunft</t>
  </si>
  <si>
    <t>Heizung</t>
  </si>
  <si>
    <t>Merkzeichen G</t>
  </si>
  <si>
    <t>Bedarf-Summe</t>
  </si>
  <si>
    <t>Regelsatz Sozialhilfe</t>
  </si>
  <si>
    <t>abzüglich Überschuss des Partners:</t>
  </si>
  <si>
    <t>Summe Einnahmen</t>
  </si>
  <si>
    <t>Hinweis:</t>
  </si>
  <si>
    <t>SN</t>
  </si>
  <si>
    <t>ST</t>
  </si>
  <si>
    <t>BAWÜ</t>
  </si>
  <si>
    <t>BRE</t>
  </si>
  <si>
    <t>ja</t>
  </si>
  <si>
    <t>Alter in Jahren</t>
  </si>
  <si>
    <t>Zuzüglich Aufwendungen:</t>
  </si>
  <si>
    <t>Abzüglich Einkünfte:</t>
  </si>
  <si>
    <t>Leistungen nach dem Asyl-</t>
  </si>
  <si>
    <t>bewerberleistungsgesetz</t>
  </si>
  <si>
    <t>oder Eltern:</t>
  </si>
  <si>
    <t>bis 6 Jahre</t>
  </si>
  <si>
    <t>7 - 13 Jahre</t>
  </si>
  <si>
    <t>14 - 17 Jahre</t>
  </si>
  <si>
    <t>im Alter und bei Erwerbsminderung auf der Grundlage des so genannten Grundsicherungsgesetzes (GSiG).</t>
  </si>
  <si>
    <t>Bedarfsorientierte Grundsicherung seit 1.1.2003</t>
  </si>
  <si>
    <t xml:space="preserve">bedarfsorientierte Grundsicherung gewährt wird. </t>
  </si>
  <si>
    <t>Mit diesem Excel-Programm können Sie sich eine Überblick verschaffen, ob und ggf. in welcher Höhe Ihnen</t>
  </si>
  <si>
    <t>Grundsicherungsleistungen zustehen.</t>
  </si>
  <si>
    <t>Ergebnisdarstellung Grundsicherung:</t>
  </si>
  <si>
    <t>Aus der nachfolgenden Darstellung können Sie entnehmen, ob und ggf. in welcher Höhe Ihnen eine bedarfs-</t>
  </si>
  <si>
    <t>orientierte Grundsicherung zusteht:</t>
  </si>
  <si>
    <t>Ergibt einen Grundsicherunganspruch</t>
  </si>
  <si>
    <t>in Höhe von monatlich:</t>
  </si>
  <si>
    <r>
      <t xml:space="preserve">Seit 1. Januar 2003 gibt es eine neue eigenständige Sozialleistung: </t>
    </r>
    <r>
      <rPr>
        <b/>
        <sz val="10"/>
        <rFont val="Arial"/>
        <family val="2"/>
      </rPr>
      <t xml:space="preserve">Die bedarfsorientierte Grundsicherung </t>
    </r>
  </si>
  <si>
    <t>Kranken und Pflegeversicherungbeitrag:</t>
  </si>
  <si>
    <r>
      <t xml:space="preserve">Seit 1. Januar 2003 gibt es eine neue eigenständige Sozialleistung: </t>
    </r>
    <r>
      <rPr>
        <b/>
        <sz val="11"/>
        <rFont val="Arial"/>
        <family val="2"/>
      </rPr>
      <t xml:space="preserve">Die bedarfsorientierte Grundsicherung </t>
    </r>
  </si>
  <si>
    <t>Die Grundsicherung seit 1.1.2003</t>
  </si>
  <si>
    <t>Seit 1. Januar 2003 gibt es eine neue eigenständige Sozialleistung:</t>
  </si>
  <si>
    <t>Sie wird gezahlt durch die Grundsicherungsämter der Kreise und kreisfreien Städte.</t>
  </si>
  <si>
    <t>Was soll mit der Grundsicherung erreicht werden ?</t>
  </si>
  <si>
    <t>Wer kann Leistungen erhalten?</t>
  </si>
  <si>
    <t>Menschen mit ständigem Wohnsitz in der Bundesrepublik Deutschland,</t>
  </si>
  <si>
    <r>
      <t>·</t>
    </r>
    <r>
      <rPr>
        <sz val="7"/>
        <rFont val="Times New Roman"/>
        <family val="1"/>
      </rPr>
      <t xml:space="preserve">         </t>
    </r>
    <r>
      <rPr>
        <sz val="10"/>
        <rFont val="Arial"/>
        <family val="2"/>
      </rPr>
      <t xml:space="preserve">die das </t>
    </r>
    <r>
      <rPr>
        <b/>
        <sz val="10"/>
        <rFont val="Arial"/>
        <family val="2"/>
      </rPr>
      <t>65. Lebensjahr</t>
    </r>
    <r>
      <rPr>
        <sz val="10"/>
        <rFont val="Arial"/>
        <family val="2"/>
      </rPr>
      <t xml:space="preserve"> vollendet haben oder </t>
    </r>
  </si>
  <si>
    <r>
      <t>·</t>
    </r>
    <r>
      <rPr>
        <sz val="7"/>
        <rFont val="Times New Roman"/>
        <family val="1"/>
      </rPr>
      <t xml:space="preserve">         </t>
    </r>
    <r>
      <rPr>
        <sz val="10"/>
        <rFont val="Arial"/>
        <family val="2"/>
      </rPr>
      <t xml:space="preserve">die das </t>
    </r>
    <r>
      <rPr>
        <b/>
        <sz val="10"/>
        <rFont val="Arial"/>
        <family val="2"/>
      </rPr>
      <t>18. Lebensjahr</t>
    </r>
    <r>
      <rPr>
        <sz val="10"/>
        <rFont val="Arial"/>
        <family val="2"/>
      </rPr>
      <t xml:space="preserve"> vollendet haben </t>
    </r>
    <r>
      <rPr>
        <b/>
        <sz val="10"/>
        <rFont val="Arial"/>
        <family val="2"/>
      </rPr>
      <t>und</t>
    </r>
    <r>
      <rPr>
        <sz val="10"/>
        <rFont val="Arial"/>
        <family val="2"/>
      </rPr>
      <t xml:space="preserve"> - unabhängig von der jeweiligen Arbeitsmarktlage - aus medizinischen Gründen </t>
    </r>
    <r>
      <rPr>
        <b/>
        <sz val="10"/>
        <rFont val="Arial"/>
        <family val="2"/>
      </rPr>
      <t>dauerhaft voll erwerbsgemindert</t>
    </r>
    <r>
      <rPr>
        <sz val="10"/>
        <rFont val="Arial"/>
        <family val="2"/>
      </rPr>
      <t xml:space="preserve"> sind, </t>
    </r>
  </si>
  <si>
    <t>sind nach dem Grundsicherungsgesetz leistungsberechtigt, wenn sie ihren Lebensunterhalt nicht selbst bestreiten können.</t>
  </si>
  <si>
    <r>
      <t xml:space="preserve">Der tatsächliche Bezug einer Alters- oder Erwerbsminderungs-Rente ist nicht notwendig. Ob die Voraussetzungen nach dem Grundsicherungsgesetz vorliegen, prüfen in diesen Fällen bei versicherten Personen der zuständige Rentenversicherungsträger (BfA / LVA), bei nicht versicherten Personen die örtlich zuständige LVA im Auftrage der </t>
    </r>
    <r>
      <rPr>
        <u val="single"/>
        <sz val="10"/>
        <color indexed="12"/>
        <rFont val="Arial"/>
        <family val="2"/>
      </rPr>
      <t>Grundsicherungsämter.</t>
    </r>
  </si>
  <si>
    <t>Wer hat keinen Anspruch auf Leistungen zur Grundsicherung?</t>
  </si>
  <si>
    <t>Keinen Anspruch auf Grundsicherungsleistungen haben</t>
  </si>
  <si>
    <r>
      <t>·</t>
    </r>
    <r>
      <rPr>
        <sz val="7"/>
        <rFont val="Times New Roman"/>
        <family val="1"/>
      </rPr>
      <t xml:space="preserve">         </t>
    </r>
    <r>
      <rPr>
        <sz val="10"/>
        <rFont val="Arial"/>
        <family val="2"/>
      </rPr>
      <t xml:space="preserve">Personen, wenn das Einkommen der Eltern oder Kinder jährlich einen Betrag von 100.000 EUR übersteigt, </t>
    </r>
  </si>
  <si>
    <r>
      <t>·</t>
    </r>
    <r>
      <rPr>
        <sz val="7"/>
        <rFont val="Times New Roman"/>
        <family val="1"/>
      </rPr>
      <t xml:space="preserve">         </t>
    </r>
    <r>
      <rPr>
        <sz val="10"/>
        <rFont val="Arial"/>
        <family val="2"/>
      </rPr>
      <t xml:space="preserve">Personen, die ihre Bedürftigkeit in den letzten zehn Jahren vorsätzlich oder grob fahrlässig herbeigeführt haben sowie </t>
    </r>
  </si>
  <si>
    <r>
      <t>·</t>
    </r>
    <r>
      <rPr>
        <sz val="7"/>
        <rFont val="Times New Roman"/>
        <family val="1"/>
      </rPr>
      <t xml:space="preserve">         </t>
    </r>
    <r>
      <rPr>
        <sz val="10"/>
        <rFont val="Arial"/>
        <family val="2"/>
      </rPr>
      <t xml:space="preserve">ausländische Staatsangehörige, die Leistungen nach dem Asylbewerberleistungsgesetz (AsylbLG) erhalten. </t>
    </r>
  </si>
  <si>
    <t>Die Höhe der Grundsicherungs-Leistung</t>
  </si>
  <si>
    <t>Die Höhe der Grundsicherungsleistungen umfasst</t>
  </si>
  <si>
    <r>
      <t>·</t>
    </r>
    <r>
      <rPr>
        <sz val="7"/>
        <rFont val="Times New Roman"/>
        <family val="1"/>
      </rPr>
      <t xml:space="preserve">         </t>
    </r>
    <r>
      <rPr>
        <sz val="10"/>
        <rFont val="Arial"/>
        <family val="2"/>
      </rPr>
      <t xml:space="preserve">den für den Antragsberechtigten maßgebenden Regelsatz nach dem Bundessozialhilfegesetz (BSHG) zuzüglich 15 Prozent des Regelsatzes eines Haushaltsvorstandes zur pauschalen Abgeltung einmaliger Leistungen, </t>
    </r>
  </si>
  <si>
    <r>
      <t>·</t>
    </r>
    <r>
      <rPr>
        <sz val="7"/>
        <rFont val="Times New Roman"/>
        <family val="1"/>
      </rPr>
      <t xml:space="preserve">         </t>
    </r>
    <r>
      <rPr>
        <sz val="10"/>
        <rFont val="Arial"/>
        <family val="2"/>
      </rPr>
      <t xml:space="preserve">die angemessenen tatsächlichen Aufwendungen für Unterkunft und Heizung (bei nicht getrennt lebenden Ehegatten oder bei einer eheähnlichen Partnerschaft jeweils anteilig), </t>
    </r>
  </si>
  <si>
    <r>
      <t>·</t>
    </r>
    <r>
      <rPr>
        <sz val="7"/>
        <rFont val="Times New Roman"/>
        <family val="1"/>
      </rPr>
      <t xml:space="preserve">         </t>
    </r>
    <r>
      <rPr>
        <sz val="10"/>
        <rFont val="Arial"/>
        <family val="2"/>
      </rPr>
      <t xml:space="preserve">die Übernahme der Kranken- und Pflegeversicherungsbeiträge, soweit sie nicht anderweitig abgedeckt werden und </t>
    </r>
  </si>
  <si>
    <r>
      <t>·</t>
    </r>
    <r>
      <rPr>
        <sz val="7"/>
        <rFont val="Times New Roman"/>
        <family val="1"/>
      </rPr>
      <t xml:space="preserve">         </t>
    </r>
    <r>
      <rPr>
        <sz val="10"/>
        <rFont val="Arial"/>
        <family val="2"/>
      </rPr>
      <t xml:space="preserve">einen Mehrbedarf von 20 Prozent des maßgebenden Regelsatzes bei gehbehinderten Menschen, die einen Schwerbehindertenausweis mit dem Merkzeichen G besitzen. </t>
    </r>
  </si>
  <si>
    <t>Von diesem Bedarf werden die eigenen Einkünfte abgezogen. Sind die Einkünfte höher als der Bedarf, besteht kein Anspruch auf eine Grundsicherungsleistung. Sind die eigenen Einkünfte niedriger als der Bedarf, wird der Unterschiedsbetrag als Grundsicherung ausgezahlt.</t>
  </si>
  <si>
    <t>Berücksichtigung von eigenem Einkommen oder Vermögen</t>
  </si>
  <si>
    <r>
      <t>Die bedarfsorientierte Grundsicherung im Alter und bei Erwerbsminderung</t>
    </r>
    <r>
      <rPr>
        <sz val="10"/>
        <rFont val="Arial"/>
        <family val="2"/>
      </rPr>
      <t xml:space="preserve"> auf der </t>
    </r>
  </si>
  <si>
    <t>Grundlage des so genannten Grundsicherungsgesetzes (GSiG).</t>
  </si>
  <si>
    <t>Grund voller Erwerbsminderung endgültig aus dem Erwerbsleben</t>
  </si>
  <si>
    <r>
      <t>Es soll</t>
    </r>
    <r>
      <rPr>
        <sz val="12"/>
        <rFont val="Times New Roman"/>
        <family val="1"/>
      </rPr>
      <t xml:space="preserve"> erreicht</t>
    </r>
    <r>
      <rPr>
        <sz val="10"/>
        <rFont val="Arial"/>
        <family val="2"/>
      </rPr>
      <t xml:space="preserve"> werden, dass der Lebensunterhalt von Menschen, die wegen Alters oder auf  Durch diese Leistung soll die Zahlung von Sozialhilfe vermieden werden. Im Gegensatz zur Sozialhilfe wird auf Einkommen oder Eigentum der Kinder oder Eltern nicht zurückgegriffen. Das erleichtert den Zugang zu dieser Leistung.</t>
    </r>
  </si>
  <si>
    <t xml:space="preserve">ausgeschieden sind und deren Einkünfte für den notwendigen Lebensunterhalt nicht ausreichen, gedeckt ist. </t>
  </si>
  <si>
    <t>Berechnung für welches Kalenderjahr ?</t>
  </si>
  <si>
    <t>Angehörige ab</t>
  </si>
  <si>
    <t>Haushatsv.</t>
  </si>
  <si>
    <t xml:space="preserve">Mehrbedarf Gehbehinderte </t>
  </si>
  <si>
    <t>Kranken- und Pflegeversicherung:</t>
  </si>
  <si>
    <r>
      <t xml:space="preserve">ergibt einen </t>
    </r>
    <r>
      <rPr>
        <sz val="10"/>
        <color indexed="10"/>
        <rFont val="Arial"/>
        <family val="2"/>
      </rPr>
      <t>Überschuss</t>
    </r>
    <r>
      <rPr>
        <sz val="10"/>
        <rFont val="Arial"/>
        <family val="2"/>
      </rPr>
      <t xml:space="preserve"> von:</t>
    </r>
  </si>
  <si>
    <r>
      <t xml:space="preserve">ergibt einen </t>
    </r>
    <r>
      <rPr>
        <sz val="10"/>
        <color indexed="12"/>
        <rFont val="Arial"/>
        <family val="2"/>
      </rPr>
      <t>ungedeckten Bedarf</t>
    </r>
    <r>
      <rPr>
        <sz val="10"/>
        <rFont val="Arial"/>
        <family val="2"/>
      </rPr>
      <t xml:space="preserve"> von</t>
    </r>
  </si>
  <si>
    <r>
      <t xml:space="preserve">Unter </t>
    </r>
    <r>
      <rPr>
        <sz val="10"/>
        <color indexed="12"/>
        <rFont val="Arial"/>
        <family val="2"/>
      </rPr>
      <t>www.global-help.de</t>
    </r>
    <r>
      <rPr>
        <sz val="10"/>
        <rFont val="Arial"/>
        <family val="0"/>
      </rPr>
      <t xml:space="preserve"> finden Sie eine ausführliche Beschreibung, unter welchen Voraussetzungen die</t>
    </r>
  </si>
  <si>
    <r>
      <t xml:space="preserve">im Alter und bei Erwerbsminderung auf der Grundlage des so genannten </t>
    </r>
    <r>
      <rPr>
        <sz val="10"/>
        <color indexed="12"/>
        <rFont val="Arial"/>
        <family val="2"/>
      </rPr>
      <t>Grundsicherungsgesetzes (GSiG</t>
    </r>
    <r>
      <rPr>
        <sz val="10"/>
        <rFont val="Arial"/>
        <family val="2"/>
      </rPr>
      <t>);</t>
    </r>
  </si>
  <si>
    <r>
      <t xml:space="preserve">seit dem 1.1.2005 ist das Grundsicherungsgesetz </t>
    </r>
    <r>
      <rPr>
        <sz val="10"/>
        <color indexed="12"/>
        <rFont val="Arial"/>
        <family val="2"/>
      </rPr>
      <t>in das Sozialgesetzbuch XII</t>
    </r>
    <r>
      <rPr>
        <sz val="10"/>
        <rFont val="Arial"/>
        <family val="0"/>
      </rPr>
      <t xml:space="preserve"> eingefügt !</t>
    </r>
  </si>
  <si>
    <r>
      <t xml:space="preserve">Bitte geben Sie in die </t>
    </r>
    <r>
      <rPr>
        <b/>
        <sz val="12"/>
        <color indexed="23"/>
        <rFont val="Arial"/>
        <family val="2"/>
      </rPr>
      <t>grauen</t>
    </r>
    <r>
      <rPr>
        <b/>
        <sz val="12"/>
        <rFont val="Arial"/>
        <family val="2"/>
      </rPr>
      <t xml:space="preserve"> Felder Ihre persönlich zutreffenden Daten ein:</t>
    </r>
  </si>
  <si>
    <t>Ba</t>
  </si>
  <si>
    <t>Sozialhilfesätze in Deutschland gültig ab 1.1.2005</t>
  </si>
  <si>
    <t xml:space="preserve">G aG B T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</si>
</sst>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1]"/>
    <numFmt numFmtId="173" formatCode="d/m/yyyy"/>
    <numFmt numFmtId="174" formatCode="yy"/>
    <numFmt numFmtId="175" formatCode="yyyy"/>
    <numFmt numFmtId="176" formatCode="mmmmm"/>
    <numFmt numFmtId="177" formatCode="&quot;Ja&quot;;&quot;Ja&quot;;&quot;Nein&quot;"/>
    <numFmt numFmtId="178" formatCode="&quot;Wahr&quot;;&quot;Wahr&quot;;&quot;Falsch&quot;"/>
    <numFmt numFmtId="179" formatCode="&quot;Ein&quot;;&quot;Ein&quot;;&quot;Aus&quot;"/>
  </numFmts>
  <fonts count="63">
    <font>
      <sz val="10"/>
      <name val="Arial"/>
      <family val="0"/>
    </font>
    <font>
      <b/>
      <sz val="10"/>
      <name val="Arial"/>
      <family val="2"/>
    </font>
    <font>
      <b/>
      <sz val="14"/>
      <name val="Arial"/>
      <family val="2"/>
    </font>
    <font>
      <b/>
      <sz val="16"/>
      <name val="Arial"/>
      <family val="2"/>
    </font>
    <font>
      <b/>
      <sz val="12"/>
      <name val="Arial"/>
      <family val="2"/>
    </font>
    <font>
      <sz val="8"/>
      <name val="Tahoma"/>
      <family val="0"/>
    </font>
    <font>
      <b/>
      <sz val="18"/>
      <name val="Arial"/>
      <family val="2"/>
    </font>
    <font>
      <sz val="11"/>
      <color indexed="10"/>
      <name val="Arial"/>
      <family val="2"/>
    </font>
    <font>
      <sz val="9"/>
      <name val="Arial"/>
      <family val="2"/>
    </font>
    <font>
      <u val="single"/>
      <sz val="10"/>
      <color indexed="12"/>
      <name val="Arial"/>
      <family val="0"/>
    </font>
    <font>
      <u val="single"/>
      <sz val="10"/>
      <color indexed="36"/>
      <name val="Arial"/>
      <family val="0"/>
    </font>
    <font>
      <sz val="11"/>
      <name val="Arial"/>
      <family val="2"/>
    </font>
    <font>
      <b/>
      <sz val="11"/>
      <name val="Arial"/>
      <family val="2"/>
    </font>
    <font>
      <sz val="10"/>
      <color indexed="9"/>
      <name val="Arial"/>
      <family val="2"/>
    </font>
    <font>
      <sz val="10"/>
      <color indexed="12"/>
      <name val="Arial"/>
      <family val="2"/>
    </font>
    <font>
      <sz val="10"/>
      <color indexed="10"/>
      <name val="Arial"/>
      <family val="2"/>
    </font>
    <font>
      <b/>
      <sz val="10"/>
      <color indexed="10"/>
      <name val="Arial"/>
      <family val="2"/>
    </font>
    <font>
      <b/>
      <sz val="14"/>
      <color indexed="12"/>
      <name val="Arial"/>
      <family val="2"/>
    </font>
    <font>
      <b/>
      <sz val="18"/>
      <color indexed="9"/>
      <name val="Arial"/>
      <family val="2"/>
    </font>
    <font>
      <sz val="12"/>
      <name val="Times New Roman"/>
      <family val="1"/>
    </font>
    <font>
      <sz val="10"/>
      <name val="Symbol"/>
      <family val="1"/>
    </font>
    <font>
      <sz val="7"/>
      <name val="Times New Roman"/>
      <family val="1"/>
    </font>
    <font>
      <b/>
      <sz val="10"/>
      <color indexed="10"/>
      <name val="Tahoma"/>
      <family val="2"/>
    </font>
    <font>
      <b/>
      <sz val="8"/>
      <color indexed="12"/>
      <name val="Tahoma"/>
      <family val="2"/>
    </font>
    <font>
      <b/>
      <sz val="10"/>
      <color indexed="12"/>
      <name val="Tahoma"/>
      <family val="2"/>
    </font>
    <font>
      <b/>
      <sz val="8"/>
      <color indexed="52"/>
      <name val="Tahoma"/>
      <family val="2"/>
    </font>
    <font>
      <b/>
      <sz val="8"/>
      <name val="Tahoma"/>
      <family val="0"/>
    </font>
    <font>
      <b/>
      <sz val="12"/>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9" fillId="0" borderId="0" applyNumberForma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75">
    <xf numFmtId="0" fontId="0" fillId="0" borderId="0" xfId="0" applyAlignment="1">
      <alignment/>
    </xf>
    <xf numFmtId="0" fontId="7" fillId="0" borderId="0" xfId="0" applyFont="1" applyAlignment="1">
      <alignment/>
    </xf>
    <xf numFmtId="0" fontId="0" fillId="0" borderId="0" xfId="0" applyFont="1" applyAlignment="1">
      <alignment/>
    </xf>
    <xf numFmtId="0" fontId="11" fillId="0" borderId="0" xfId="0" applyFont="1" applyAlignment="1">
      <alignment/>
    </xf>
    <xf numFmtId="0" fontId="0" fillId="0" borderId="0" xfId="0" applyBorder="1" applyAlignment="1">
      <alignment/>
    </xf>
    <xf numFmtId="0" fontId="6" fillId="33" borderId="10" xfId="0" applyFont="1" applyFill="1" applyBorder="1" applyAlignment="1" applyProtection="1">
      <alignmen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hidden="1"/>
    </xf>
    <xf numFmtId="0" fontId="3" fillId="0" borderId="0" xfId="0" applyFont="1" applyAlignment="1" applyProtection="1">
      <alignment/>
      <protection hidden="1"/>
    </xf>
    <xf numFmtId="0" fontId="4" fillId="0" borderId="0" xfId="0" applyFont="1" applyAlignment="1" applyProtection="1">
      <alignment/>
      <protection hidden="1"/>
    </xf>
    <xf numFmtId="0" fontId="0" fillId="0" borderId="13" xfId="0" applyBorder="1" applyAlignment="1" applyProtection="1">
      <alignment/>
      <protection hidden="1"/>
    </xf>
    <xf numFmtId="0" fontId="1" fillId="0" borderId="0" xfId="0" applyFont="1" applyAlignment="1" applyProtection="1">
      <alignment/>
      <protection hidden="1"/>
    </xf>
    <xf numFmtId="0" fontId="8" fillId="0" borderId="0" xfId="0" applyFont="1" applyAlignment="1" applyProtection="1">
      <alignment/>
      <protection hidden="1"/>
    </xf>
    <xf numFmtId="173" fontId="0" fillId="0" borderId="0" xfId="0" applyNumberFormat="1" applyAlignment="1" applyProtection="1">
      <alignment/>
      <protection hidden="1"/>
    </xf>
    <xf numFmtId="0" fontId="0" fillId="0" borderId="0" xfId="0" applyFill="1" applyAlignment="1" applyProtection="1">
      <alignment/>
      <protection hidden="1"/>
    </xf>
    <xf numFmtId="172" fontId="0" fillId="0" borderId="0" xfId="0" applyNumberFormat="1" applyAlignment="1" applyProtection="1">
      <alignment/>
      <protection hidden="1"/>
    </xf>
    <xf numFmtId="0" fontId="16" fillId="0" borderId="0" xfId="0" applyFont="1" applyBorder="1" applyAlignment="1" applyProtection="1">
      <alignment/>
      <protection hidden="1"/>
    </xf>
    <xf numFmtId="0" fontId="15" fillId="0" borderId="0" xfId="0" applyFont="1" applyBorder="1" applyAlignment="1" applyProtection="1">
      <alignment/>
      <protection hidden="1"/>
    </xf>
    <xf numFmtId="0" fontId="0" fillId="0" borderId="0" xfId="0" applyBorder="1" applyAlignment="1" applyProtection="1">
      <alignment/>
      <protection hidden="1"/>
    </xf>
    <xf numFmtId="0" fontId="0" fillId="0" borderId="13" xfId="0" applyBorder="1" applyAlignment="1" applyProtection="1">
      <alignment horizontal="center"/>
      <protection hidden="1"/>
    </xf>
    <xf numFmtId="0" fontId="0" fillId="0" borderId="13" xfId="0" applyFill="1" applyBorder="1" applyAlignment="1" applyProtection="1">
      <alignment horizontal="center"/>
      <protection hidden="1"/>
    </xf>
    <xf numFmtId="172" fontId="0" fillId="0" borderId="13" xfId="0" applyNumberFormat="1" applyBorder="1" applyAlignment="1" applyProtection="1">
      <alignment horizontal="center"/>
      <protection hidden="1"/>
    </xf>
    <xf numFmtId="0" fontId="0" fillId="0" borderId="14" xfId="0" applyBorder="1" applyAlignment="1" applyProtection="1">
      <alignment/>
      <protection hidden="1"/>
    </xf>
    <xf numFmtId="0" fontId="0" fillId="34" borderId="15" xfId="0" applyFill="1" applyBorder="1" applyAlignment="1" applyProtection="1">
      <alignment horizontal="center"/>
      <protection locked="0"/>
    </xf>
    <xf numFmtId="1" fontId="0" fillId="34" borderId="15" xfId="0" applyNumberFormat="1" applyFill="1" applyBorder="1" applyAlignment="1" applyProtection="1">
      <alignment horizontal="center"/>
      <protection locked="0"/>
    </xf>
    <xf numFmtId="172" fontId="0" fillId="34" borderId="15" xfId="0" applyNumberFormat="1" applyFill="1" applyBorder="1" applyAlignment="1" applyProtection="1">
      <alignment horizontal="center"/>
      <protection locked="0"/>
    </xf>
    <xf numFmtId="0" fontId="18" fillId="0" borderId="0" xfId="0" applyFont="1" applyFill="1" applyBorder="1" applyAlignment="1">
      <alignment/>
    </xf>
    <xf numFmtId="0" fontId="13" fillId="0" borderId="0" xfId="0" applyFont="1" applyFill="1" applyBorder="1" applyAlignment="1">
      <alignment/>
    </xf>
    <xf numFmtId="172" fontId="17" fillId="33" borderId="15" xfId="0" applyNumberFormat="1" applyFont="1" applyFill="1" applyBorder="1" applyAlignment="1" applyProtection="1">
      <alignment horizontal="center"/>
      <protection hidden="1"/>
    </xf>
    <xf numFmtId="0" fontId="0" fillId="0" borderId="0" xfId="0" applyFont="1" applyAlignment="1" applyProtection="1">
      <alignment/>
      <protection hidden="1"/>
    </xf>
    <xf numFmtId="0" fontId="4" fillId="0" borderId="15" xfId="0" applyFont="1" applyBorder="1" applyAlignment="1" applyProtection="1">
      <alignment horizontal="center" vertical="top" wrapText="1"/>
      <protection hidden="1"/>
    </xf>
    <xf numFmtId="0" fontId="12" fillId="0" borderId="15" xfId="0" applyFont="1" applyBorder="1" applyAlignment="1" applyProtection="1">
      <alignment horizontal="center" vertical="top" wrapText="1"/>
      <protection hidden="1"/>
    </xf>
    <xf numFmtId="0" fontId="11"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center" vertical="top" wrapText="1"/>
    </xf>
    <xf numFmtId="0" fontId="4" fillId="0" borderId="0" xfId="0" applyFont="1" applyBorder="1" applyAlignment="1">
      <alignment/>
    </xf>
    <xf numFmtId="49" fontId="0" fillId="0" borderId="0" xfId="0" applyNumberFormat="1" applyFont="1" applyFill="1" applyBorder="1" applyAlignment="1">
      <alignment horizontal="center"/>
    </xf>
    <xf numFmtId="0" fontId="1" fillId="0" borderId="0" xfId="0" applyFont="1" applyBorder="1" applyAlignment="1">
      <alignment/>
    </xf>
    <xf numFmtId="0" fontId="0" fillId="0" borderId="0" xfId="0" applyFont="1" applyBorder="1" applyAlignment="1">
      <alignment horizontal="center"/>
    </xf>
    <xf numFmtId="172" fontId="0" fillId="0" borderId="0" xfId="0" applyNumberFormat="1" applyFont="1" applyFill="1" applyBorder="1" applyAlignment="1">
      <alignment horizontal="center"/>
    </xf>
    <xf numFmtId="0" fontId="0" fillId="0" borderId="0" xfId="0" applyFont="1" applyFill="1" applyBorder="1" applyAlignment="1">
      <alignment/>
    </xf>
    <xf numFmtId="173" fontId="0" fillId="0" borderId="0" xfId="0" applyNumberFormat="1" applyFont="1" applyFill="1" applyBorder="1" applyAlignment="1">
      <alignment/>
    </xf>
    <xf numFmtId="0" fontId="0" fillId="0" borderId="0" xfId="0" applyFont="1" applyFill="1" applyBorder="1" applyAlignment="1">
      <alignment horizontal="center"/>
    </xf>
    <xf numFmtId="172" fontId="1" fillId="0" borderId="0" xfId="0" applyNumberFormat="1" applyFont="1" applyBorder="1" applyAlignment="1">
      <alignment horizontal="center"/>
    </xf>
    <xf numFmtId="172" fontId="0" fillId="0" borderId="0" xfId="0" applyNumberFormat="1" applyFont="1" applyFill="1" applyBorder="1" applyAlignment="1">
      <alignment/>
    </xf>
    <xf numFmtId="172" fontId="2" fillId="0" borderId="0" xfId="0" applyNumberFormat="1" applyFont="1" applyFill="1" applyBorder="1" applyAlignment="1">
      <alignment horizontal="center"/>
    </xf>
    <xf numFmtId="0" fontId="6" fillId="0" borderId="0" xfId="0" applyFont="1" applyAlignment="1">
      <alignment/>
    </xf>
    <xf numFmtId="0" fontId="1" fillId="0" borderId="0" xfId="0" applyFont="1" applyAlignment="1">
      <alignment/>
    </xf>
    <xf numFmtId="0" fontId="3" fillId="0" borderId="0" xfId="0" applyFont="1" applyAlignment="1">
      <alignment/>
    </xf>
    <xf numFmtId="0" fontId="20" fillId="0" borderId="0" xfId="0" applyFont="1" applyAlignment="1">
      <alignment horizontal="left" indent="3"/>
    </xf>
    <xf numFmtId="0" fontId="0" fillId="0" borderId="0" xfId="0" applyFont="1" applyAlignment="1">
      <alignment horizontal="left" indent="1"/>
    </xf>
    <xf numFmtId="0" fontId="2" fillId="0" borderId="0" xfId="0" applyFont="1" applyAlignment="1">
      <alignment/>
    </xf>
    <xf numFmtId="0" fontId="2" fillId="0" borderId="0" xfId="0" applyFont="1" applyBorder="1" applyAlignment="1">
      <alignment/>
    </xf>
    <xf numFmtId="49" fontId="1" fillId="0" borderId="0" xfId="0" applyNumberFormat="1" applyFont="1" applyFill="1" applyBorder="1" applyAlignment="1">
      <alignment horizontal="center"/>
    </xf>
    <xf numFmtId="14" fontId="0" fillId="0" borderId="0" xfId="0" applyNumberFormat="1" applyFont="1" applyAlignment="1">
      <alignment/>
    </xf>
    <xf numFmtId="0" fontId="1" fillId="0" borderId="0" xfId="0" applyFont="1" applyFill="1" applyBorder="1" applyAlignment="1">
      <alignment/>
    </xf>
    <xf numFmtId="172" fontId="0" fillId="0" borderId="0" xfId="0" applyNumberFormat="1" applyFont="1" applyBorder="1" applyAlignment="1">
      <alignment/>
    </xf>
    <xf numFmtId="14" fontId="0" fillId="0" borderId="0" xfId="0" applyNumberFormat="1" applyFont="1" applyBorder="1" applyAlignment="1">
      <alignment/>
    </xf>
    <xf numFmtId="1" fontId="0" fillId="0" borderId="0" xfId="0" applyNumberFormat="1" applyFont="1" applyBorder="1" applyAlignment="1">
      <alignment/>
    </xf>
    <xf numFmtId="0" fontId="0" fillId="0" borderId="16" xfId="0" applyFont="1" applyBorder="1" applyAlignment="1">
      <alignment/>
    </xf>
    <xf numFmtId="1" fontId="1" fillId="0" borderId="17" xfId="0" applyNumberFormat="1" applyFont="1" applyBorder="1" applyAlignment="1">
      <alignment horizontal="center"/>
    </xf>
    <xf numFmtId="10" fontId="0" fillId="0" borderId="17" xfId="0" applyNumberFormat="1" applyFont="1" applyBorder="1" applyAlignment="1">
      <alignment horizontal="center"/>
    </xf>
    <xf numFmtId="172" fontId="0" fillId="0" borderId="17" xfId="0" applyNumberFormat="1" applyFont="1" applyBorder="1" applyAlignment="1">
      <alignment/>
    </xf>
    <xf numFmtId="172" fontId="0" fillId="0" borderId="18" xfId="0" applyNumberFormat="1" applyFont="1" applyBorder="1" applyAlignment="1">
      <alignment/>
    </xf>
    <xf numFmtId="0" fontId="1" fillId="0" borderId="19" xfId="0" applyFont="1" applyBorder="1" applyAlignment="1">
      <alignment/>
    </xf>
    <xf numFmtId="1" fontId="1" fillId="0" borderId="0" xfId="0" applyNumberFormat="1" applyFont="1" applyBorder="1" applyAlignment="1">
      <alignment horizontal="center"/>
    </xf>
    <xf numFmtId="10" fontId="0" fillId="0" borderId="0" xfId="0" applyNumberFormat="1" applyFont="1" applyBorder="1" applyAlignment="1">
      <alignment horizontal="center"/>
    </xf>
    <xf numFmtId="172" fontId="0" fillId="0" borderId="20" xfId="0" applyNumberFormat="1"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172" fontId="1" fillId="0" borderId="0" xfId="0" applyNumberFormat="1" applyFont="1" applyBorder="1" applyAlignment="1">
      <alignmen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op" TargetMode="External" /><Relationship Id="rId3" Type="http://schemas.openxmlformats.org/officeDocument/2006/relationships/hyperlink" Target="top" TargetMode="External" /><Relationship Id="rId4" Type="http://schemas.openxmlformats.org/officeDocument/2006/relationships/hyperlink" Target="top" TargetMode="External" /><Relationship Id="rId5" Type="http://schemas.openxmlformats.org/officeDocument/2006/relationships/hyperlink" Target="to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200025</xdr:colOff>
      <xdr:row>1</xdr:row>
      <xdr:rowOff>38100</xdr:rowOff>
    </xdr:to>
    <xdr:pic>
      <xdr:nvPicPr>
        <xdr:cNvPr id="1" name="Picture 6" descr="Seitenanfang">
          <a:hlinkClick r:id="rId3"/>
        </xdr:cNvPr>
        <xdr:cNvPicPr preferRelativeResize="1">
          <a:picLocks noChangeAspect="1"/>
        </xdr:cNvPicPr>
      </xdr:nvPicPr>
      <xdr:blipFill>
        <a:blip r:embed="rId1"/>
        <a:stretch>
          <a:fillRect/>
        </a:stretch>
      </xdr:blipFill>
      <xdr:spPr>
        <a:xfrm>
          <a:off x="0" y="0"/>
          <a:ext cx="200025" cy="200025"/>
        </a:xfrm>
        <a:prstGeom prst="rect">
          <a:avLst/>
        </a:prstGeom>
        <a:noFill/>
        <a:ln w="9525" cmpd="sng">
          <a:noFill/>
        </a:ln>
      </xdr:spPr>
    </xdr:pic>
    <xdr:clientData/>
  </xdr:twoCellAnchor>
  <xdr:twoCellAnchor>
    <xdr:from>
      <xdr:col>0</xdr:col>
      <xdr:colOff>0</xdr:colOff>
      <xdr:row>27</xdr:row>
      <xdr:rowOff>114300</xdr:rowOff>
    </xdr:from>
    <xdr:to>
      <xdr:col>0</xdr:col>
      <xdr:colOff>200025</xdr:colOff>
      <xdr:row>28</xdr:row>
      <xdr:rowOff>85725</xdr:rowOff>
    </xdr:to>
    <xdr:pic>
      <xdr:nvPicPr>
        <xdr:cNvPr id="2" name="Picture 1" descr="Seitenanfang">
          <a:hlinkClick r:id="rId5"/>
        </xdr:cNvPr>
        <xdr:cNvPicPr preferRelativeResize="1">
          <a:picLocks noChangeAspect="1"/>
        </xdr:cNvPicPr>
      </xdr:nvPicPr>
      <xdr:blipFill>
        <a:blip r:embed="rId1"/>
        <a:stretch>
          <a:fillRect/>
        </a:stretch>
      </xdr:blipFill>
      <xdr:spPr>
        <a:xfrm>
          <a:off x="0" y="4943475"/>
          <a:ext cx="2000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65"/>
  <sheetViews>
    <sheetView zoomScalePageLayoutView="0" workbookViewId="0" topLeftCell="A33">
      <selection activeCell="D48" sqref="D48"/>
    </sheetView>
  </sheetViews>
  <sheetFormatPr defaultColWidth="11.421875" defaultRowHeight="12.75"/>
  <cols>
    <col min="2" max="2" width="26.00390625" style="0" customWidth="1"/>
    <col min="3" max="3" width="0" style="0" hidden="1" customWidth="1"/>
    <col min="4" max="4" width="20.28125" style="0" customWidth="1"/>
    <col min="5" max="5" width="4.7109375" style="0" customWidth="1"/>
    <col min="6" max="6" width="19.57421875" style="0" customWidth="1"/>
    <col min="7" max="7" width="9.7109375" style="0" customWidth="1"/>
  </cols>
  <sheetData>
    <row r="2" spans="1:9" ht="23.25">
      <c r="A2" s="5" t="s">
        <v>74</v>
      </c>
      <c r="B2" s="6"/>
      <c r="C2" s="6"/>
      <c r="D2" s="6"/>
      <c r="E2" s="6"/>
      <c r="F2" s="7"/>
      <c r="G2" s="7"/>
      <c r="H2" s="8"/>
      <c r="I2" s="8"/>
    </row>
    <row r="3" spans="1:9" ht="12.75">
      <c r="A3" s="31" t="s">
        <v>83</v>
      </c>
      <c r="B3" s="31"/>
      <c r="C3" s="31"/>
      <c r="D3" s="31"/>
      <c r="E3" s="31"/>
      <c r="F3" s="31"/>
      <c r="G3" s="31"/>
      <c r="H3" s="31"/>
      <c r="I3" s="31"/>
    </row>
    <row r="4" spans="1:9" ht="12.75">
      <c r="A4" s="31" t="s">
        <v>122</v>
      </c>
      <c r="B4" s="31"/>
      <c r="C4" s="31"/>
      <c r="D4" s="31"/>
      <c r="E4" s="31"/>
      <c r="F4" s="31"/>
      <c r="G4" s="31"/>
      <c r="H4" s="31"/>
      <c r="I4" s="31"/>
    </row>
    <row r="5" spans="1:9" ht="12.75">
      <c r="A5" s="8" t="s">
        <v>123</v>
      </c>
      <c r="B5" s="8"/>
      <c r="C5" s="8"/>
      <c r="D5" s="8"/>
      <c r="E5" s="8"/>
      <c r="F5" s="8"/>
      <c r="G5" s="8"/>
      <c r="H5" s="8"/>
      <c r="I5" s="8"/>
    </row>
    <row r="6" spans="1:9" ht="12.75">
      <c r="A6" s="8" t="s">
        <v>121</v>
      </c>
      <c r="B6" s="8"/>
      <c r="C6" s="8"/>
      <c r="D6" s="8"/>
      <c r="E6" s="8"/>
      <c r="F6" s="8"/>
      <c r="G6" s="8"/>
      <c r="H6" s="8"/>
      <c r="I6" s="8"/>
    </row>
    <row r="7" spans="1:9" ht="12.75">
      <c r="A7" s="8" t="s">
        <v>75</v>
      </c>
      <c r="B7" s="8"/>
      <c r="C7" s="8"/>
      <c r="D7" s="8"/>
      <c r="E7" s="8"/>
      <c r="F7" s="8"/>
      <c r="G7" s="8"/>
      <c r="H7" s="8"/>
      <c r="I7" s="8"/>
    </row>
    <row r="8" spans="1:9" ht="12.75">
      <c r="A8" s="8"/>
      <c r="B8" s="8"/>
      <c r="C8" s="8"/>
      <c r="D8" s="8"/>
      <c r="E8" s="8"/>
      <c r="F8" s="8"/>
      <c r="G8" s="8"/>
      <c r="H8" s="8"/>
      <c r="I8" s="8"/>
    </row>
    <row r="9" spans="1:9" ht="12.75">
      <c r="A9" s="8" t="s">
        <v>76</v>
      </c>
      <c r="B9" s="8"/>
      <c r="C9" s="8"/>
      <c r="D9" s="8"/>
      <c r="E9" s="8"/>
      <c r="F9" s="8"/>
      <c r="G9" s="8"/>
      <c r="H9" s="8"/>
      <c r="I9" s="8"/>
    </row>
    <row r="10" spans="1:9" ht="12.75">
      <c r="A10" s="8" t="s">
        <v>77</v>
      </c>
      <c r="B10" s="8"/>
      <c r="C10" s="8"/>
      <c r="D10" s="8"/>
      <c r="E10" s="8"/>
      <c r="F10" s="8"/>
      <c r="G10" s="8"/>
      <c r="H10" s="8"/>
      <c r="I10" s="8"/>
    </row>
    <row r="11" spans="1:9" ht="12.75">
      <c r="A11" s="8"/>
      <c r="B11" s="8"/>
      <c r="C11" s="8"/>
      <c r="D11" s="8"/>
      <c r="E11" s="8"/>
      <c r="F11" s="8"/>
      <c r="G11" s="8"/>
      <c r="H11" s="8"/>
      <c r="I11" s="8"/>
    </row>
    <row r="12" spans="1:9" ht="15.75">
      <c r="A12" s="11" t="s">
        <v>124</v>
      </c>
      <c r="B12" s="8"/>
      <c r="C12" s="8"/>
      <c r="D12" s="8"/>
      <c r="E12" s="8"/>
      <c r="F12" s="8"/>
      <c r="G12" s="8"/>
      <c r="H12" s="8"/>
      <c r="I12" s="8"/>
    </row>
    <row r="13" spans="1:9" ht="10.5" customHeight="1">
      <c r="A13" s="10"/>
      <c r="B13" s="8"/>
      <c r="C13" s="8"/>
      <c r="D13" s="8"/>
      <c r="E13" s="8"/>
      <c r="F13" s="8"/>
      <c r="G13" s="8"/>
      <c r="H13" s="8"/>
      <c r="I13" s="8"/>
    </row>
    <row r="14" spans="1:9" ht="10.5" customHeight="1">
      <c r="A14" s="8"/>
      <c r="B14" s="8"/>
      <c r="C14" s="8"/>
      <c r="D14" s="8"/>
      <c r="E14" s="8"/>
      <c r="F14" s="8"/>
      <c r="G14" s="8"/>
      <c r="H14" s="8"/>
      <c r="I14" s="8"/>
    </row>
    <row r="15" spans="1:9" ht="31.5" customHeight="1">
      <c r="A15" s="8"/>
      <c r="B15" s="8"/>
      <c r="C15" s="8"/>
      <c r="D15" s="33" t="s">
        <v>2</v>
      </c>
      <c r="E15" s="11"/>
      <c r="F15" s="32" t="s">
        <v>34</v>
      </c>
      <c r="G15" s="8"/>
      <c r="H15" s="8"/>
      <c r="I15" s="8"/>
    </row>
    <row r="16" spans="1:9" ht="12.75">
      <c r="A16" s="13" t="s">
        <v>33</v>
      </c>
      <c r="B16" s="8"/>
      <c r="C16" s="8"/>
      <c r="D16" s="12"/>
      <c r="E16" s="8"/>
      <c r="F16" s="12"/>
      <c r="G16" s="8"/>
      <c r="H16" s="8"/>
      <c r="I16" s="8"/>
    </row>
    <row r="17" spans="1:9" ht="12.75">
      <c r="A17" s="8" t="s">
        <v>114</v>
      </c>
      <c r="B17" s="8"/>
      <c r="C17" s="8"/>
      <c r="D17" s="25">
        <v>2011</v>
      </c>
      <c r="E17" s="8"/>
      <c r="F17" s="25">
        <v>2005</v>
      </c>
      <c r="G17" s="8"/>
      <c r="H17" s="8"/>
      <c r="I17" s="8"/>
    </row>
    <row r="18" spans="1:9" ht="12.75">
      <c r="A18" s="8" t="s">
        <v>37</v>
      </c>
      <c r="B18" s="8"/>
      <c r="D18" s="25">
        <v>1</v>
      </c>
      <c r="E18" s="8"/>
      <c r="F18" s="25">
        <v>2</v>
      </c>
      <c r="G18" s="8"/>
      <c r="H18" s="8"/>
      <c r="I18" s="8"/>
    </row>
    <row r="19" spans="1:11" ht="12.75">
      <c r="A19" s="8"/>
      <c r="B19" s="8"/>
      <c r="D19" s="21"/>
      <c r="E19" s="8"/>
      <c r="F19" s="21"/>
      <c r="G19" s="8"/>
      <c r="H19" s="18"/>
      <c r="I19" s="18"/>
      <c r="J19" s="4"/>
      <c r="K19" s="4"/>
    </row>
    <row r="20" spans="1:11" ht="12.75">
      <c r="A20" s="8" t="s">
        <v>64</v>
      </c>
      <c r="B20" s="8"/>
      <c r="D20" s="26">
        <v>64</v>
      </c>
      <c r="E20" s="15"/>
      <c r="F20" s="26">
        <v>64</v>
      </c>
      <c r="G20" s="8"/>
      <c r="H20" s="18"/>
      <c r="I20" s="18"/>
      <c r="J20" s="4"/>
      <c r="K20" s="4"/>
    </row>
    <row r="21" spans="1:11" ht="12.75">
      <c r="A21" s="8"/>
      <c r="B21" s="8"/>
      <c r="D21" s="21"/>
      <c r="E21" s="8"/>
      <c r="F21" s="21"/>
      <c r="G21" s="8"/>
      <c r="H21" s="19"/>
      <c r="I21" s="19"/>
      <c r="J21" s="4"/>
      <c r="K21" s="4"/>
    </row>
    <row r="22" spans="1:11" ht="12.75">
      <c r="A22" s="8" t="s">
        <v>36</v>
      </c>
      <c r="B22" s="8"/>
      <c r="D22" s="25" t="s">
        <v>63</v>
      </c>
      <c r="E22" s="8"/>
      <c r="F22" s="25" t="s">
        <v>63</v>
      </c>
      <c r="G22" s="8"/>
      <c r="H22" s="19"/>
      <c r="I22" s="19"/>
      <c r="J22" s="4"/>
      <c r="K22" s="4"/>
    </row>
    <row r="23" spans="1:11" ht="12.75">
      <c r="A23" s="8"/>
      <c r="B23" s="8"/>
      <c r="D23" s="21"/>
      <c r="E23" s="8"/>
      <c r="F23" s="21"/>
      <c r="G23" s="8"/>
      <c r="H23" s="19"/>
      <c r="I23" s="19"/>
      <c r="J23" s="4"/>
      <c r="K23" s="4"/>
    </row>
    <row r="24" spans="1:11" ht="12.75">
      <c r="A24" s="8" t="s">
        <v>35</v>
      </c>
      <c r="B24" s="8"/>
      <c r="D24" s="25" t="s">
        <v>8</v>
      </c>
      <c r="E24" s="8"/>
      <c r="F24" s="25" t="s">
        <v>125</v>
      </c>
      <c r="G24" s="8"/>
      <c r="H24" s="19"/>
      <c r="I24" s="19"/>
      <c r="J24" s="4"/>
      <c r="K24" s="4"/>
    </row>
    <row r="25" spans="1:11" ht="12.75">
      <c r="A25" s="8"/>
      <c r="B25" s="8"/>
      <c r="D25" s="22"/>
      <c r="E25" s="16"/>
      <c r="F25" s="22"/>
      <c r="G25" s="8"/>
      <c r="H25" s="19"/>
      <c r="I25" s="19"/>
      <c r="J25" s="4"/>
      <c r="K25" s="4"/>
    </row>
    <row r="26" spans="1:11" ht="12.75">
      <c r="A26" s="14" t="s">
        <v>45</v>
      </c>
      <c r="B26" s="8"/>
      <c r="D26" s="25" t="s">
        <v>127</v>
      </c>
      <c r="E26" s="8"/>
      <c r="F26" s="25"/>
      <c r="G26" s="8"/>
      <c r="H26" s="19"/>
      <c r="I26" s="19"/>
      <c r="J26" s="4"/>
      <c r="K26" s="4"/>
    </row>
    <row r="27" spans="1:11" ht="12.75">
      <c r="A27" s="8"/>
      <c r="B27" s="8"/>
      <c r="D27" s="21"/>
      <c r="E27" s="8"/>
      <c r="F27" s="21"/>
      <c r="G27" s="8"/>
      <c r="H27" s="19"/>
      <c r="I27" s="19"/>
      <c r="J27" s="4"/>
      <c r="K27" s="4"/>
    </row>
    <row r="28" spans="1:11" ht="12.75">
      <c r="A28" s="8" t="s">
        <v>67</v>
      </c>
      <c r="B28" s="8"/>
      <c r="D28" s="21"/>
      <c r="E28" s="8"/>
      <c r="F28" s="21"/>
      <c r="G28" s="8"/>
      <c r="H28" s="19"/>
      <c r="I28" s="19"/>
      <c r="J28" s="4"/>
      <c r="K28" s="4"/>
    </row>
    <row r="29" spans="1:11" ht="12.75">
      <c r="A29" s="8" t="s">
        <v>68</v>
      </c>
      <c r="B29" s="8"/>
      <c r="D29" s="25" t="s">
        <v>49</v>
      </c>
      <c r="E29" s="8"/>
      <c r="F29" s="25" t="s">
        <v>49</v>
      </c>
      <c r="G29" s="8"/>
      <c r="H29" s="19"/>
      <c r="I29" s="19"/>
      <c r="J29" s="4"/>
      <c r="K29" s="4"/>
    </row>
    <row r="30" spans="1:11" ht="12.75">
      <c r="A30" s="8"/>
      <c r="B30" s="8"/>
      <c r="D30" s="12"/>
      <c r="E30" s="8"/>
      <c r="F30" s="12"/>
      <c r="G30" s="8"/>
      <c r="H30" s="19"/>
      <c r="I30" s="19"/>
      <c r="J30" s="4"/>
      <c r="K30" s="4"/>
    </row>
    <row r="31" spans="1:11" ht="12.75">
      <c r="A31" s="13" t="s">
        <v>38</v>
      </c>
      <c r="B31" s="8"/>
      <c r="D31" s="12"/>
      <c r="E31" s="8"/>
      <c r="F31" s="12"/>
      <c r="G31" s="8"/>
      <c r="H31" s="19"/>
      <c r="I31" s="19"/>
      <c r="J31" s="4"/>
      <c r="K31" s="4"/>
    </row>
    <row r="32" spans="1:11" ht="12.75">
      <c r="A32" s="8"/>
      <c r="B32" s="8"/>
      <c r="D32" s="12"/>
      <c r="E32" s="8"/>
      <c r="F32" s="12"/>
      <c r="G32" s="8"/>
      <c r="H32" s="19"/>
      <c r="I32" s="19"/>
      <c r="J32" s="4"/>
      <c r="K32" s="4"/>
    </row>
    <row r="33" spans="1:11" ht="12.75">
      <c r="A33" s="8" t="s">
        <v>39</v>
      </c>
      <c r="B33" s="8"/>
      <c r="D33" s="27">
        <v>511</v>
      </c>
      <c r="E33" s="17"/>
      <c r="F33" s="27">
        <v>600</v>
      </c>
      <c r="G33" s="8"/>
      <c r="H33" s="19"/>
      <c r="I33" s="19"/>
      <c r="J33" s="4"/>
      <c r="K33" s="4"/>
    </row>
    <row r="34" spans="1:11" ht="12.75">
      <c r="A34" s="8"/>
      <c r="B34" s="8"/>
      <c r="D34" s="23"/>
      <c r="E34" s="17"/>
      <c r="F34" s="23"/>
      <c r="G34" s="8"/>
      <c r="H34" s="19"/>
      <c r="I34" s="19"/>
      <c r="J34" s="4"/>
      <c r="K34" s="4"/>
    </row>
    <row r="35" spans="1:11" ht="12.75">
      <c r="A35" s="8"/>
      <c r="B35" s="8"/>
      <c r="D35" s="23"/>
      <c r="E35" s="17"/>
      <c r="F35" s="23"/>
      <c r="G35" s="8"/>
      <c r="H35" s="19"/>
      <c r="I35" s="19"/>
      <c r="J35" s="4"/>
      <c r="K35" s="4"/>
    </row>
    <row r="36" spans="1:11" ht="12.75">
      <c r="A36" s="8" t="s">
        <v>40</v>
      </c>
      <c r="B36" s="8"/>
      <c r="D36" s="27">
        <v>0</v>
      </c>
      <c r="E36" s="17"/>
      <c r="F36" s="27">
        <v>0</v>
      </c>
      <c r="G36" s="8"/>
      <c r="H36" s="20"/>
      <c r="I36" s="20"/>
      <c r="J36" s="4"/>
      <c r="K36" s="4"/>
    </row>
    <row r="37" spans="1:9" ht="12.75">
      <c r="A37" s="8"/>
      <c r="B37" s="8"/>
      <c r="D37" s="23"/>
      <c r="E37" s="17"/>
      <c r="F37" s="23"/>
      <c r="G37" s="8"/>
      <c r="H37" s="8"/>
      <c r="I37" s="8"/>
    </row>
    <row r="38" spans="1:9" ht="12.75">
      <c r="A38" s="8" t="s">
        <v>41</v>
      </c>
      <c r="B38" s="8"/>
      <c r="D38" s="27">
        <v>0</v>
      </c>
      <c r="E38" s="17"/>
      <c r="F38" s="27">
        <v>0</v>
      </c>
      <c r="G38" s="8"/>
      <c r="H38" s="8"/>
      <c r="I38" s="8"/>
    </row>
    <row r="39" spans="1:9" ht="12.75">
      <c r="A39" s="8"/>
      <c r="B39" s="8"/>
      <c r="D39" s="23"/>
      <c r="E39" s="17"/>
      <c r="F39" s="23"/>
      <c r="G39" s="8"/>
      <c r="H39" s="8"/>
      <c r="I39" s="8"/>
    </row>
    <row r="40" spans="1:9" ht="12.75">
      <c r="A40" s="8" t="s">
        <v>42</v>
      </c>
      <c r="B40" s="8"/>
      <c r="D40" s="23"/>
      <c r="E40" s="17"/>
      <c r="F40" s="23"/>
      <c r="G40" s="8"/>
      <c r="H40" s="8"/>
      <c r="I40" s="8"/>
    </row>
    <row r="41" spans="1:9" ht="12.75">
      <c r="A41" s="8" t="s">
        <v>43</v>
      </c>
      <c r="B41" s="8"/>
      <c r="D41" s="27">
        <v>0</v>
      </c>
      <c r="E41" s="17"/>
      <c r="F41" s="27">
        <v>0</v>
      </c>
      <c r="G41" s="8"/>
      <c r="H41" s="8"/>
      <c r="I41" s="8"/>
    </row>
    <row r="42" spans="1:9" ht="12.75">
      <c r="A42" s="8"/>
      <c r="B42" s="8"/>
      <c r="D42" s="23"/>
      <c r="E42" s="17"/>
      <c r="F42" s="23"/>
      <c r="G42" s="8"/>
      <c r="H42" s="8"/>
      <c r="I42" s="8"/>
    </row>
    <row r="43" spans="1:9" ht="12.75">
      <c r="A43" s="8" t="s">
        <v>44</v>
      </c>
      <c r="B43" s="8"/>
      <c r="D43" s="27">
        <v>0</v>
      </c>
      <c r="E43" s="17"/>
      <c r="F43" s="27">
        <v>0</v>
      </c>
      <c r="G43" s="8"/>
      <c r="H43" s="8"/>
      <c r="I43" s="8"/>
    </row>
    <row r="44" spans="1:9" ht="12.75">
      <c r="A44" s="8" t="s">
        <v>69</v>
      </c>
      <c r="B44" s="8"/>
      <c r="D44" s="12"/>
      <c r="E44" s="8"/>
      <c r="F44" s="12"/>
      <c r="G44" s="8"/>
      <c r="H44" s="8"/>
      <c r="I44" s="8"/>
    </row>
    <row r="45" spans="1:9" ht="12.75">
      <c r="A45" s="8"/>
      <c r="B45" s="8"/>
      <c r="D45" s="12"/>
      <c r="E45" s="8"/>
      <c r="F45" s="12"/>
      <c r="G45" s="8"/>
      <c r="H45" s="8"/>
      <c r="I45" s="8"/>
    </row>
    <row r="46" spans="1:9" ht="12.75">
      <c r="A46" s="13" t="s">
        <v>46</v>
      </c>
      <c r="B46" s="8"/>
      <c r="D46" s="12"/>
      <c r="E46" s="8"/>
      <c r="F46" s="12"/>
      <c r="G46" s="8"/>
      <c r="H46" s="8"/>
      <c r="I46" s="8"/>
    </row>
    <row r="47" spans="1:9" ht="12.75">
      <c r="A47" s="8"/>
      <c r="B47" s="8"/>
      <c r="D47" s="12"/>
      <c r="E47" s="8"/>
      <c r="F47" s="12"/>
      <c r="G47" s="8"/>
      <c r="H47" s="8"/>
      <c r="I47" s="8"/>
    </row>
    <row r="48" spans="1:9" ht="12.75">
      <c r="A48" s="8" t="s">
        <v>47</v>
      </c>
      <c r="B48" s="8"/>
      <c r="D48" s="27">
        <v>200</v>
      </c>
      <c r="E48" s="8"/>
      <c r="F48" s="27">
        <v>200</v>
      </c>
      <c r="G48" s="8"/>
      <c r="H48" s="8"/>
      <c r="I48" s="8"/>
    </row>
    <row r="49" spans="1:9" ht="12.75">
      <c r="A49" s="8"/>
      <c r="B49" s="8"/>
      <c r="D49" s="12"/>
      <c r="E49" s="8"/>
      <c r="F49" s="12"/>
      <c r="G49" s="8"/>
      <c r="H49" s="8"/>
      <c r="I49" s="8"/>
    </row>
    <row r="50" spans="1:9" ht="12.75">
      <c r="A50" s="8" t="s">
        <v>48</v>
      </c>
      <c r="B50" s="8"/>
      <c r="D50" s="27">
        <v>100</v>
      </c>
      <c r="E50" s="8"/>
      <c r="F50" s="27">
        <v>100</v>
      </c>
      <c r="G50" s="8"/>
      <c r="H50" s="8"/>
      <c r="I50" s="8"/>
    </row>
    <row r="51" spans="1:9" ht="12.75">
      <c r="A51" s="8"/>
      <c r="B51" s="8"/>
      <c r="D51" s="12"/>
      <c r="E51" s="8"/>
      <c r="F51" s="12"/>
      <c r="G51" s="8"/>
      <c r="H51" s="8"/>
      <c r="I51" s="8"/>
    </row>
    <row r="52" spans="1:9" ht="12.75">
      <c r="A52" s="8" t="s">
        <v>84</v>
      </c>
      <c r="B52" s="8"/>
      <c r="D52" s="27">
        <v>300</v>
      </c>
      <c r="E52" s="8"/>
      <c r="F52" s="27">
        <v>0</v>
      </c>
      <c r="G52" s="8"/>
      <c r="H52" s="8"/>
      <c r="I52" s="8"/>
    </row>
    <row r="53" spans="1:9" ht="12.75">
      <c r="A53" s="8"/>
      <c r="B53" s="8"/>
      <c r="C53" s="8"/>
      <c r="D53" s="12"/>
      <c r="E53" s="8"/>
      <c r="F53" s="12"/>
      <c r="G53" s="8"/>
      <c r="H53" s="8"/>
      <c r="I53" s="8"/>
    </row>
    <row r="54" spans="1:9" ht="12.75">
      <c r="A54" s="8"/>
      <c r="B54" s="8"/>
      <c r="C54" s="8"/>
      <c r="D54" s="24"/>
      <c r="E54" s="8"/>
      <c r="F54" s="24"/>
      <c r="G54" s="8"/>
      <c r="H54" s="8"/>
      <c r="I54" s="8"/>
    </row>
    <row r="55" spans="1:9" ht="12.75">
      <c r="A55" s="13" t="s">
        <v>81</v>
      </c>
      <c r="B55" s="13"/>
      <c r="C55" s="8"/>
      <c r="D55" s="12"/>
      <c r="E55" s="8"/>
      <c r="F55" s="12"/>
      <c r="G55" s="8"/>
      <c r="H55" s="8"/>
      <c r="I55" s="8"/>
    </row>
    <row r="56" spans="1:9" ht="18">
      <c r="A56" s="13" t="s">
        <v>82</v>
      </c>
      <c r="B56" s="13"/>
      <c r="C56" s="8"/>
      <c r="D56" s="30">
        <f>Ergebnis!D42</f>
        <v>478.4</v>
      </c>
      <c r="E56" s="8"/>
      <c r="F56" s="30">
        <f>Ergebnis!F42</f>
        <v>16.049999999999955</v>
      </c>
      <c r="G56" s="8"/>
      <c r="H56" s="8"/>
      <c r="I56" s="8"/>
    </row>
    <row r="57" spans="1:9" ht="12.75">
      <c r="A57" s="8"/>
      <c r="B57" s="8"/>
      <c r="C57" s="8"/>
      <c r="D57" s="20"/>
      <c r="E57" s="8"/>
      <c r="F57" s="20"/>
      <c r="G57" s="8"/>
      <c r="H57" s="8"/>
      <c r="I57" s="8"/>
    </row>
    <row r="58" spans="1:9" ht="12.75">
      <c r="A58" s="8"/>
      <c r="B58" s="8"/>
      <c r="D58" s="20"/>
      <c r="E58" s="8"/>
      <c r="F58" s="20"/>
      <c r="G58" s="8"/>
      <c r="H58" s="8"/>
      <c r="I58" s="8"/>
    </row>
    <row r="59" spans="1:9" ht="12.75">
      <c r="A59" s="8"/>
      <c r="B59" s="8"/>
      <c r="D59" s="20"/>
      <c r="E59" s="8"/>
      <c r="F59" s="20"/>
      <c r="G59" s="8"/>
      <c r="H59" s="8"/>
      <c r="I59" s="8"/>
    </row>
    <row r="60" spans="1:9" ht="18">
      <c r="A60" s="9" t="str">
        <f>Ergebnis!A44</f>
        <v>Hinweis:</v>
      </c>
      <c r="B60" s="8"/>
      <c r="D60" s="8"/>
      <c r="E60" s="8"/>
      <c r="F60" s="8"/>
      <c r="G60" s="8"/>
      <c r="H60" s="8"/>
      <c r="I60" s="8"/>
    </row>
    <row r="61" ht="14.25">
      <c r="A61" s="1">
        <f>Ergebnis!B45</f>
      </c>
    </row>
    <row r="62" ht="14.25">
      <c r="A62" s="1">
        <f>Ergebnis!A46</f>
      </c>
    </row>
    <row r="63" ht="17.25" customHeight="1">
      <c r="A63" s="1">
        <f>Ergebnis!A47</f>
      </c>
    </row>
    <row r="64" ht="15" customHeight="1">
      <c r="A64" s="1">
        <f>Ergebnis!A48</f>
      </c>
    </row>
    <row r="65" ht="14.25">
      <c r="A65" s="1">
        <f>Ergebnis!A49</f>
      </c>
    </row>
  </sheetData>
  <sheetProtection/>
  <printOptions/>
  <pageMargins left="0.42" right="0.29" top="0.984251969" bottom="0.48" header="0.4921259845" footer="0.4921259845"/>
  <pageSetup cellComments="asDisplayed"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51"/>
  <sheetViews>
    <sheetView zoomScalePageLayoutView="0" workbookViewId="0" topLeftCell="A27">
      <selection activeCell="D10" sqref="D10"/>
    </sheetView>
  </sheetViews>
  <sheetFormatPr defaultColWidth="11.421875" defaultRowHeight="12.75"/>
  <cols>
    <col min="3" max="3" width="13.421875" style="0" customWidth="1"/>
    <col min="4" max="4" width="22.28125" style="0" customWidth="1"/>
    <col min="5" max="5" width="6.8515625" style="0" customWidth="1"/>
    <col min="6" max="6" width="22.57421875" style="0" customWidth="1"/>
  </cols>
  <sheetData>
    <row r="1" spans="1:6" ht="23.25">
      <c r="A1" s="28" t="s">
        <v>78</v>
      </c>
      <c r="B1" s="29"/>
      <c r="C1" s="29"/>
      <c r="D1" s="29"/>
      <c r="E1" s="29"/>
      <c r="F1" s="29"/>
    </row>
    <row r="2" spans="1:7" ht="24" customHeight="1">
      <c r="A2" s="35" t="s">
        <v>85</v>
      </c>
      <c r="B2" s="34"/>
      <c r="C2" s="34"/>
      <c r="D2" s="34"/>
      <c r="E2" s="34"/>
      <c r="F2" s="34"/>
      <c r="G2" s="3"/>
    </row>
    <row r="3" spans="1:7" ht="24" customHeight="1">
      <c r="A3" s="35" t="s">
        <v>73</v>
      </c>
      <c r="B3" s="34"/>
      <c r="C3" s="34"/>
      <c r="D3" s="34"/>
      <c r="E3" s="34"/>
      <c r="F3" s="34"/>
      <c r="G3" s="3"/>
    </row>
    <row r="4" spans="1:7" ht="24" customHeight="1">
      <c r="A4" s="35" t="s">
        <v>79</v>
      </c>
      <c r="B4" s="35"/>
      <c r="C4" s="35"/>
      <c r="D4" s="35"/>
      <c r="E4" s="35"/>
      <c r="F4" s="35"/>
      <c r="G4" s="2"/>
    </row>
    <row r="5" spans="1:7" ht="12.75">
      <c r="A5" s="35" t="s">
        <v>80</v>
      </c>
      <c r="B5" s="35"/>
      <c r="C5" s="35"/>
      <c r="D5" s="35"/>
      <c r="E5" s="35"/>
      <c r="F5" s="35"/>
      <c r="G5" s="2"/>
    </row>
    <row r="6" spans="1:7" ht="30" customHeight="1">
      <c r="A6" s="35"/>
      <c r="B6" s="35"/>
      <c r="C6" s="35"/>
      <c r="D6" s="36" t="s">
        <v>2</v>
      </c>
      <c r="E6" s="37"/>
      <c r="F6" s="36" t="s">
        <v>34</v>
      </c>
      <c r="G6" s="2"/>
    </row>
    <row r="7" spans="1:7" ht="12.75" customHeight="1">
      <c r="A7" s="35"/>
      <c r="B7" s="35"/>
      <c r="C7" s="35"/>
      <c r="D7" s="55">
        <f>Grundsicherung!D17</f>
        <v>2011</v>
      </c>
      <c r="E7" s="37"/>
      <c r="F7" s="55">
        <f>Grundsicherung!F17</f>
        <v>2005</v>
      </c>
      <c r="G7" s="2"/>
    </row>
    <row r="8" spans="1:7" ht="12.75">
      <c r="A8" s="35"/>
      <c r="B8" s="35"/>
      <c r="C8" s="35"/>
      <c r="D8" s="38" t="str">
        <f>IF(Grundsicherung!D24="",0,LOOKUP(Grundsicherung!D24,Werte!B7:Werte!B22,Werte!C7:Werte!C22))</f>
        <v>Berlin</v>
      </c>
      <c r="E8" s="35"/>
      <c r="F8" s="38" t="str">
        <f>IF(Grundsicherung!F24="",0,LOOKUP(Grundsicherung!F24,Werte!B7:Werte!B22,Werte!C7:Werte!C22))</f>
        <v>Bayern</v>
      </c>
      <c r="G8" s="2"/>
    </row>
    <row r="9" spans="1:7" ht="12.75">
      <c r="A9" s="39" t="s">
        <v>55</v>
      </c>
      <c r="B9" s="35"/>
      <c r="C9" s="40"/>
      <c r="D9" s="41">
        <f>IF(Grundsicherung!D24="",0,IF(Grundsicherung!D17&gt;2004,LOOKUP(Grundsicherung!D24,Werte!B7:Werte!B22,Werte!G7:Werte!G22),LOOKUP(Grundsicherung!D24,Werte!B7:Werte!B22,Werte!D7:Werte!D22)))</f>
        <v>389.4</v>
      </c>
      <c r="E9" s="42"/>
      <c r="F9" s="41">
        <f>IF(Grundsicherung!F24="",0,IF(Grundsicherung!F17&gt;2004,LOOKUP(Grundsicherung!F24,Werte!B7:Werte!B22,Werte!H7:Werte!H22),LOOKUP(Grundsicherung!F24,Werte!B7:Werte!B22,Werte!#REF!:Werte!E22)))</f>
        <v>316.05</v>
      </c>
      <c r="G9" s="2"/>
    </row>
    <row r="10" spans="1:7" ht="12.75">
      <c r="A10" s="35" t="s">
        <v>53</v>
      </c>
      <c r="B10" s="35"/>
      <c r="C10" s="35"/>
      <c r="D10" s="41">
        <f>IF(Grundsicherung!D26="g",LOOKUP(D7,Werte!D28:D30,(Werte!E28:E30*Ergebnis!D9)),0)</f>
        <v>0</v>
      </c>
      <c r="E10" s="42"/>
      <c r="F10" s="41">
        <f>IF(Grundsicherung!F26="g",LOOKUP(F7,Werte!D28:D30,(Werte!E28:E30*Ergebnis!F9)),0)</f>
        <v>0</v>
      </c>
      <c r="G10" s="2"/>
    </row>
    <row r="11" spans="1:7" ht="12.75">
      <c r="A11" s="35" t="s">
        <v>50</v>
      </c>
      <c r="B11" s="35"/>
      <c r="C11" s="35"/>
      <c r="D11" s="41">
        <f>IF(D7&gt;2004,"",IF(Grundsicherung!D24="",0,LOOKUP(Grundsicherung!D24,Werte!B7:Werte!B22,Werte!F7:Werte!F22)))</f>
      </c>
      <c r="E11" s="43"/>
      <c r="F11" s="41">
        <f>IF(F7&gt;2004,"",IF(Grundsicherung!F24="",0,LOOKUP(Grundsicherung!F24,Werte!B7:Werte!B22,Werte!F7:Werte!F22)))</f>
      </c>
      <c r="G11" s="2"/>
    </row>
    <row r="12" spans="1:7" ht="12.75">
      <c r="A12" s="35"/>
      <c r="B12" s="35"/>
      <c r="C12" s="35"/>
      <c r="D12" s="41">
        <f>SUM(D9:D11)</f>
        <v>389.4</v>
      </c>
      <c r="E12" s="42"/>
      <c r="F12" s="41">
        <f>SUM(F9:F11)</f>
        <v>316.05</v>
      </c>
      <c r="G12" s="2"/>
    </row>
    <row r="13" spans="1:7" ht="12.75">
      <c r="A13" s="39" t="s">
        <v>65</v>
      </c>
      <c r="B13" s="35"/>
      <c r="C13" s="35"/>
      <c r="D13" s="44"/>
      <c r="E13" s="42"/>
      <c r="F13" s="44"/>
      <c r="G13" s="2"/>
    </row>
    <row r="14" spans="1:7" ht="12.75">
      <c r="A14" s="35" t="s">
        <v>51</v>
      </c>
      <c r="B14" s="35"/>
      <c r="C14" s="35"/>
      <c r="D14" s="41">
        <f>Grundsicherung!D48</f>
        <v>200</v>
      </c>
      <c r="E14" s="42"/>
      <c r="F14" s="41">
        <f>Grundsicherung!F48</f>
        <v>200</v>
      </c>
      <c r="G14" s="2"/>
    </row>
    <row r="15" spans="1:7" ht="12.75">
      <c r="A15" s="35"/>
      <c r="B15" s="35"/>
      <c r="C15" s="35"/>
      <c r="D15" s="44"/>
      <c r="E15" s="42"/>
      <c r="F15" s="44"/>
      <c r="G15" s="2"/>
    </row>
    <row r="16" spans="1:7" ht="12.75">
      <c r="A16" s="35" t="s">
        <v>52</v>
      </c>
      <c r="B16" s="35"/>
      <c r="C16" s="35"/>
      <c r="D16" s="41">
        <f>Grundsicherung!D50</f>
        <v>100</v>
      </c>
      <c r="E16" s="42"/>
      <c r="F16" s="41">
        <f>Grundsicherung!F50</f>
        <v>100</v>
      </c>
      <c r="G16" s="2"/>
    </row>
    <row r="17" spans="1:7" ht="12.75">
      <c r="A17" s="35"/>
      <c r="B17" s="35"/>
      <c r="C17" s="35"/>
      <c r="D17" s="44"/>
      <c r="E17" s="42"/>
      <c r="F17" s="44"/>
      <c r="G17" s="2"/>
    </row>
    <row r="18" spans="1:7" ht="12.75">
      <c r="A18" s="35" t="s">
        <v>118</v>
      </c>
      <c r="B18" s="35"/>
      <c r="C18" s="35"/>
      <c r="D18" s="41">
        <f>Grundsicherung!D52</f>
        <v>300</v>
      </c>
      <c r="E18" s="42"/>
      <c r="F18" s="41">
        <f>Grundsicherung!F52</f>
        <v>0</v>
      </c>
      <c r="G18" s="2"/>
    </row>
    <row r="19" spans="1:7" ht="12.75">
      <c r="A19" s="35"/>
      <c r="B19" s="35"/>
      <c r="C19" s="35"/>
      <c r="D19" s="41">
        <f>SUM(D14:D18)</f>
        <v>600</v>
      </c>
      <c r="E19" s="42"/>
      <c r="F19" s="41">
        <f>SUM(F14:F18)</f>
        <v>300</v>
      </c>
      <c r="G19" s="2"/>
    </row>
    <row r="20" spans="1:7" ht="12.75">
      <c r="A20" s="35"/>
      <c r="B20" s="35"/>
      <c r="C20" s="35"/>
      <c r="D20" s="42"/>
      <c r="E20" s="42"/>
      <c r="F20" s="42"/>
      <c r="G20" s="2"/>
    </row>
    <row r="21" spans="1:7" ht="12.75">
      <c r="A21" s="35" t="s">
        <v>54</v>
      </c>
      <c r="B21" s="35"/>
      <c r="C21" s="35"/>
      <c r="D21" s="45">
        <f>D12+D19</f>
        <v>989.4</v>
      </c>
      <c r="E21" s="35"/>
      <c r="F21" s="45">
        <f>F12+F19</f>
        <v>616.05</v>
      </c>
      <c r="G21" s="2"/>
    </row>
    <row r="22" spans="1:7" ht="12.75">
      <c r="A22" s="39"/>
      <c r="B22" s="35"/>
      <c r="C22" s="35"/>
      <c r="D22" s="35"/>
      <c r="E22" s="35"/>
      <c r="F22" s="35"/>
      <c r="G22" s="2"/>
    </row>
    <row r="23" spans="1:7" ht="12.75">
      <c r="A23" s="39" t="s">
        <v>66</v>
      </c>
      <c r="B23" s="35"/>
      <c r="C23" s="35"/>
      <c r="D23" s="42"/>
      <c r="E23" s="42"/>
      <c r="F23" s="42"/>
      <c r="G23" s="2"/>
    </row>
    <row r="24" spans="1:7" ht="12.75">
      <c r="A24" s="35" t="s">
        <v>39</v>
      </c>
      <c r="B24" s="35"/>
      <c r="C24" s="35"/>
      <c r="D24" s="41">
        <f>Grundsicherung!D33</f>
        <v>511</v>
      </c>
      <c r="E24" s="46"/>
      <c r="F24" s="41">
        <f>Grundsicherung!F33</f>
        <v>600</v>
      </c>
      <c r="G24" s="2"/>
    </row>
    <row r="25" spans="1:7" ht="12.75">
      <c r="A25" s="35"/>
      <c r="B25" s="35"/>
      <c r="C25" s="35"/>
      <c r="D25" s="41"/>
      <c r="E25" s="46"/>
      <c r="F25" s="41"/>
      <c r="G25" s="2"/>
    </row>
    <row r="26" spans="1:7" ht="12.75">
      <c r="A26" s="35"/>
      <c r="B26" s="35"/>
      <c r="C26" s="35"/>
      <c r="D26" s="41"/>
      <c r="E26" s="46"/>
      <c r="F26" s="41"/>
      <c r="G26" s="2"/>
    </row>
    <row r="27" spans="1:7" ht="12.75">
      <c r="A27" s="35" t="s">
        <v>40</v>
      </c>
      <c r="B27" s="35"/>
      <c r="C27" s="35"/>
      <c r="D27" s="41">
        <f>IF(AND(Grundsicherung!D18=1,Grundsicherung!D36&lt;2301),0,IF(AND(Grundsicherung!D18=2,Grundsicherung!D36&lt;2915),0,Grundsicherung!D36))</f>
        <v>0</v>
      </c>
      <c r="E27" s="46"/>
      <c r="F27" s="41">
        <f>IF(AND(Grundsicherung!F18=1,Grundsicherung!F36&lt;2301),0,IF(AND(Grundsicherung!F18=2,Grundsicherung!F36&lt;2915),0,Grundsicherung!F36))</f>
        <v>0</v>
      </c>
      <c r="G27" s="2"/>
    </row>
    <row r="28" spans="1:7" ht="12.75">
      <c r="A28" s="35"/>
      <c r="B28" s="35"/>
      <c r="C28" s="35"/>
      <c r="D28" s="41"/>
      <c r="E28" s="46"/>
      <c r="F28" s="41"/>
      <c r="G28" s="2"/>
    </row>
    <row r="29" spans="1:7" ht="12.75">
      <c r="A29" s="35" t="s">
        <v>41</v>
      </c>
      <c r="B29" s="35"/>
      <c r="C29" s="35"/>
      <c r="D29" s="41">
        <f>Grundsicherung!D38</f>
        <v>0</v>
      </c>
      <c r="E29" s="46"/>
      <c r="F29" s="41">
        <f>Grundsicherung!F38</f>
        <v>0</v>
      </c>
      <c r="G29" s="2"/>
    </row>
    <row r="30" spans="1:7" ht="12.75">
      <c r="A30" s="35"/>
      <c r="B30" s="35"/>
      <c r="C30" s="35"/>
      <c r="D30" s="41"/>
      <c r="E30" s="46"/>
      <c r="F30" s="41"/>
      <c r="G30" s="2"/>
    </row>
    <row r="31" spans="1:7" ht="12.75">
      <c r="A31" s="35" t="s">
        <v>42</v>
      </c>
      <c r="B31" s="35"/>
      <c r="C31" s="35"/>
      <c r="D31" s="41"/>
      <c r="E31" s="46"/>
      <c r="F31" s="41"/>
      <c r="G31" s="2"/>
    </row>
    <row r="32" spans="1:7" ht="12.75">
      <c r="A32" s="35" t="s">
        <v>43</v>
      </c>
      <c r="B32" s="35"/>
      <c r="C32" s="35"/>
      <c r="D32" s="41">
        <f>Grundsicherung!D41</f>
        <v>0</v>
      </c>
      <c r="E32" s="46"/>
      <c r="F32" s="41">
        <f>Grundsicherung!F41</f>
        <v>0</v>
      </c>
      <c r="G32" s="2"/>
    </row>
    <row r="33" spans="1:7" ht="12.75">
      <c r="A33" s="35"/>
      <c r="B33" s="35"/>
      <c r="C33" s="35"/>
      <c r="D33" s="41"/>
      <c r="E33" s="46"/>
      <c r="F33" s="41"/>
      <c r="G33" s="2"/>
    </row>
    <row r="34" spans="1:7" ht="12.75">
      <c r="A34" s="39" t="s">
        <v>57</v>
      </c>
      <c r="B34" s="35"/>
      <c r="C34" s="35"/>
      <c r="D34" s="41">
        <f>SUM(D24:D33)</f>
        <v>511</v>
      </c>
      <c r="E34" s="46"/>
      <c r="F34" s="41">
        <f>SUM(F24:F33)</f>
        <v>600</v>
      </c>
      <c r="G34" s="2"/>
    </row>
    <row r="35" spans="1:7" ht="12.75">
      <c r="A35" s="35"/>
      <c r="B35" s="35"/>
      <c r="C35" s="35"/>
      <c r="D35" s="35"/>
      <c r="E35" s="35"/>
      <c r="F35" s="35"/>
      <c r="G35" s="2"/>
    </row>
    <row r="36" spans="1:7" ht="12.75">
      <c r="A36" s="35" t="s">
        <v>119</v>
      </c>
      <c r="B36" s="35"/>
      <c r="C36" s="35"/>
      <c r="D36" s="41">
        <f>IF(D34&gt;D21,D34-D21,0)</f>
        <v>0</v>
      </c>
      <c r="E36" s="42"/>
      <c r="F36" s="41">
        <f>IF(F34&gt;F21,F34-F21,0)</f>
        <v>0</v>
      </c>
      <c r="G36" s="2"/>
    </row>
    <row r="37" spans="1:7" ht="12.75">
      <c r="A37" s="35"/>
      <c r="B37" s="35"/>
      <c r="C37" s="35"/>
      <c r="D37" s="42"/>
      <c r="E37" s="42"/>
      <c r="F37" s="41"/>
      <c r="G37" s="2"/>
    </row>
    <row r="38" spans="1:7" ht="12.75">
      <c r="A38" s="35" t="s">
        <v>120</v>
      </c>
      <c r="B38" s="35"/>
      <c r="C38" s="35"/>
      <c r="D38" s="41">
        <f>IF(D21&gt;D34,D21-D34,0)</f>
        <v>478.4</v>
      </c>
      <c r="E38" s="42"/>
      <c r="F38" s="41">
        <f>IF(F21&gt;F34,F21-F34,0)</f>
        <v>16.049999999999955</v>
      </c>
      <c r="G38" s="2"/>
    </row>
    <row r="39" spans="1:7" ht="12.75">
      <c r="A39" s="35"/>
      <c r="B39" s="35"/>
      <c r="C39" s="35"/>
      <c r="D39" s="42"/>
      <c r="E39" s="42"/>
      <c r="F39" s="42"/>
      <c r="G39" s="2"/>
    </row>
    <row r="40" spans="1:7" ht="12.75">
      <c r="A40" s="35" t="s">
        <v>56</v>
      </c>
      <c r="B40" s="35"/>
      <c r="C40" s="35"/>
      <c r="D40" s="41">
        <f>IF(D38=0,0,F36)</f>
        <v>0</v>
      </c>
      <c r="E40" s="42"/>
      <c r="F40" s="41">
        <f>IF(F38=0,0,D36)</f>
        <v>0</v>
      </c>
      <c r="G40" s="2"/>
    </row>
    <row r="41" spans="1:7" ht="12.75">
      <c r="A41" s="35" t="s">
        <v>81</v>
      </c>
      <c r="B41" s="35"/>
      <c r="C41" s="35"/>
      <c r="D41" s="35"/>
      <c r="E41" s="35"/>
      <c r="F41" s="35"/>
      <c r="G41" s="2"/>
    </row>
    <row r="42" spans="1:7" ht="18">
      <c r="A42" s="35" t="s">
        <v>82</v>
      </c>
      <c r="B42" s="35"/>
      <c r="C42" s="35"/>
      <c r="D42" s="47">
        <f>IF(D9=0,0,IF(D40&gt;D38,0,D38-D40))</f>
        <v>478.4</v>
      </c>
      <c r="E42" s="35"/>
      <c r="F42" s="47">
        <f>IF(F9=0,0,IF(F40&gt;F38,0,F38-F40))</f>
        <v>16.049999999999955</v>
      </c>
      <c r="G42" s="2"/>
    </row>
    <row r="43" spans="1:7" ht="12.75">
      <c r="A43" s="35"/>
      <c r="B43" s="35"/>
      <c r="C43" s="35"/>
      <c r="D43" s="35"/>
      <c r="E43" s="35"/>
      <c r="F43" s="35"/>
      <c r="G43" s="2"/>
    </row>
    <row r="44" spans="1:7" ht="12.75">
      <c r="A44" s="39" t="s">
        <v>58</v>
      </c>
      <c r="B44" s="35"/>
      <c r="C44" s="35"/>
      <c r="D44" s="35"/>
      <c r="E44" s="35"/>
      <c r="F44" s="35"/>
      <c r="G44" s="2"/>
    </row>
    <row r="45" spans="1:7" ht="14.25">
      <c r="A45" s="35"/>
      <c r="B45" s="34">
        <f>IF(Grundsicherung!D24="","Kein Anspruch; Wohnsitz nicht in der BRD","")</f>
      </c>
      <c r="C45" s="35"/>
      <c r="D45" s="35"/>
      <c r="E45" s="35"/>
      <c r="F45" s="35"/>
      <c r="G45" s="2"/>
    </row>
    <row r="46" spans="1:7" ht="14.25">
      <c r="A46" s="34">
        <f>IF(Grundsicherung!D29="JA","Kein Anspruch Haushaltsvors., da Leistungen nach dem Asylbewerbergesetz bezogen werden","")</f>
      </c>
      <c r="B46" s="35"/>
      <c r="C46" s="35"/>
      <c r="D46" s="35"/>
      <c r="E46" s="35"/>
      <c r="F46" s="35"/>
      <c r="G46" s="2"/>
    </row>
    <row r="47" spans="1:7" ht="14.25">
      <c r="A47" s="3">
        <f>IF(AND(Grundsicherung!D20&lt;65,Grundsicherung!D22="NEIN"),"Kein Anspruch Haushaltsvor., da noch keine 65 Jahre alt und keine volle Erwerbsminderung","")</f>
      </c>
      <c r="B47" s="2"/>
      <c r="C47" s="2"/>
      <c r="D47" s="2"/>
      <c r="E47" s="2"/>
      <c r="F47" s="2"/>
      <c r="G47" s="2"/>
    </row>
    <row r="48" spans="1:7" ht="14.25">
      <c r="A48" s="3">
        <f>IF(AND(Grundsicherung!F20&lt;65,Grundsicherung!F22="NEIN"),"Kein Anspruch Angehöriger, da noch keine 65 Jahre alt und keine volle Erwerbsminderung","")</f>
      </c>
      <c r="B48" s="2"/>
      <c r="C48" s="2"/>
      <c r="D48" s="2"/>
      <c r="E48" s="2"/>
      <c r="F48" s="2"/>
      <c r="G48" s="2"/>
    </row>
    <row r="49" spans="1:7" ht="14.25">
      <c r="A49" s="3">
        <f>IF(Grundsicherung!D43&gt;100000,"Kein Anspruch, da Einkommen der Kinder/Eltern über 100 000,00 Euro liegt","")</f>
      </c>
      <c r="B49" s="2"/>
      <c r="C49" s="2"/>
      <c r="D49" s="2"/>
      <c r="E49" s="2"/>
      <c r="F49" s="2"/>
      <c r="G49" s="2"/>
    </row>
    <row r="50" spans="1:7" ht="12.75">
      <c r="A50" s="2"/>
      <c r="B50" s="2"/>
      <c r="C50" s="2"/>
      <c r="D50" s="2"/>
      <c r="E50" s="2"/>
      <c r="F50" s="2"/>
      <c r="G50" s="2"/>
    </row>
    <row r="51" spans="1:7" ht="12.75">
      <c r="A51" s="2"/>
      <c r="B51" s="2"/>
      <c r="C51" s="2"/>
      <c r="D51" s="2"/>
      <c r="E51" s="2"/>
      <c r="F51" s="2"/>
      <c r="G51" s="2"/>
    </row>
  </sheetData>
  <sheetProtection password="F9BD" sheet="1" objects="1" scenarios="1"/>
  <printOptions/>
  <pageMargins left="0.787401575" right="0.52" top="0.78"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A44"/>
  <sheetViews>
    <sheetView zoomScalePageLayoutView="0" workbookViewId="0" topLeftCell="A35">
      <selection activeCell="C14" sqref="C14"/>
    </sheetView>
  </sheetViews>
  <sheetFormatPr defaultColWidth="11.421875" defaultRowHeight="12.75"/>
  <sheetData>
    <row r="3" ht="23.25">
      <c r="A3" s="48" t="s">
        <v>86</v>
      </c>
    </row>
    <row r="4" ht="12.75">
      <c r="A4" s="2"/>
    </row>
    <row r="5" ht="12.75">
      <c r="A5" s="2" t="s">
        <v>87</v>
      </c>
    </row>
    <row r="6" ht="12.75">
      <c r="A6" s="49" t="s">
        <v>109</v>
      </c>
    </row>
    <row r="7" ht="12.75">
      <c r="A7" s="2" t="s">
        <v>110</v>
      </c>
    </row>
    <row r="8" ht="12.75">
      <c r="A8" s="2" t="s">
        <v>88</v>
      </c>
    </row>
    <row r="9" ht="20.25">
      <c r="A9" s="50" t="s">
        <v>89</v>
      </c>
    </row>
    <row r="11" ht="15.75">
      <c r="A11" s="2" t="s">
        <v>112</v>
      </c>
    </row>
    <row r="12" ht="12.75">
      <c r="A12" s="2" t="s">
        <v>111</v>
      </c>
    </row>
    <row r="13" ht="12.75">
      <c r="A13" s="2" t="s">
        <v>113</v>
      </c>
    </row>
    <row r="14" ht="12.75">
      <c r="A14" s="2"/>
    </row>
    <row r="15" ht="12.75">
      <c r="A15" s="2"/>
    </row>
    <row r="16" ht="12.75">
      <c r="A16" s="2"/>
    </row>
    <row r="17" ht="20.25">
      <c r="A17" s="50"/>
    </row>
    <row r="18" ht="20.25">
      <c r="A18" s="50" t="s">
        <v>90</v>
      </c>
    </row>
    <row r="19" ht="12.75">
      <c r="A19" s="2"/>
    </row>
    <row r="20" ht="12.75">
      <c r="A20" s="2" t="s">
        <v>91</v>
      </c>
    </row>
    <row r="21" ht="12.75">
      <c r="A21" s="2"/>
    </row>
    <row r="22" ht="12.75">
      <c r="A22" s="51" t="s">
        <v>92</v>
      </c>
    </row>
    <row r="23" ht="12.75">
      <c r="A23" s="51" t="s">
        <v>93</v>
      </c>
    </row>
    <row r="24" ht="12.75">
      <c r="A24" s="52"/>
    </row>
    <row r="25" ht="12.75">
      <c r="A25" s="2" t="s">
        <v>94</v>
      </c>
    </row>
    <row r="26" ht="12.75">
      <c r="A26" s="2"/>
    </row>
    <row r="27" ht="12.75">
      <c r="A27" s="2" t="s">
        <v>95</v>
      </c>
    </row>
    <row r="28" ht="18">
      <c r="A28" s="53" t="s">
        <v>96</v>
      </c>
    </row>
    <row r="29" ht="12.75">
      <c r="A29" s="2"/>
    </row>
    <row r="30" ht="12.75">
      <c r="A30" s="2" t="s">
        <v>97</v>
      </c>
    </row>
    <row r="31" ht="12.75">
      <c r="A31" s="51" t="s">
        <v>98</v>
      </c>
    </row>
    <row r="32" ht="12.75">
      <c r="A32" s="51" t="s">
        <v>99</v>
      </c>
    </row>
    <row r="33" ht="12.75">
      <c r="A33" s="51" t="s">
        <v>100</v>
      </c>
    </row>
    <row r="34" ht="20.25">
      <c r="A34" s="50" t="s">
        <v>101</v>
      </c>
    </row>
    <row r="35" ht="12.75">
      <c r="A35" s="2"/>
    </row>
    <row r="36" ht="12.75">
      <c r="A36" s="2" t="s">
        <v>102</v>
      </c>
    </row>
    <row r="37" ht="12.75">
      <c r="A37" s="2"/>
    </row>
    <row r="38" ht="12.75">
      <c r="A38" s="51" t="s">
        <v>103</v>
      </c>
    </row>
    <row r="39" ht="12.75">
      <c r="A39" s="51" t="s">
        <v>104</v>
      </c>
    </row>
    <row r="40" ht="12.75">
      <c r="A40" s="51" t="s">
        <v>105</v>
      </c>
    </row>
    <row r="41" ht="12.75">
      <c r="A41" s="51" t="s">
        <v>106</v>
      </c>
    </row>
    <row r="42" ht="12.75">
      <c r="A42" s="2"/>
    </row>
    <row r="43" ht="12.75">
      <c r="A43" s="2" t="s">
        <v>107</v>
      </c>
    </row>
    <row r="44" ht="12.75">
      <c r="A44" s="2" t="s">
        <v>108</v>
      </c>
    </row>
  </sheetData>
  <sheetProtection password="F9BD" sheet="1" objects="1" scenarios="1"/>
  <printOptions/>
  <pageMargins left="0.787401575" right="0.787401575" top="0.984251969" bottom="0.984251969" header="0.4921259845" footer="0.492125984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L50"/>
  <sheetViews>
    <sheetView tabSelected="1" zoomScalePageLayoutView="0" workbookViewId="0" topLeftCell="A2">
      <selection activeCell="C9" sqref="C9"/>
    </sheetView>
  </sheetViews>
  <sheetFormatPr defaultColWidth="11.421875" defaultRowHeight="12.75"/>
  <cols>
    <col min="1" max="1" width="4.8515625" style="0" customWidth="1"/>
    <col min="3" max="3" width="22.421875" style="0" customWidth="1"/>
    <col min="4" max="4" width="20.140625" style="0" customWidth="1"/>
    <col min="5" max="5" width="14.140625" style="0" customWidth="1"/>
  </cols>
  <sheetData>
    <row r="1" spans="1:12" ht="12.75">
      <c r="A1" s="2"/>
      <c r="B1" s="2"/>
      <c r="C1" s="2"/>
      <c r="D1" s="2"/>
      <c r="E1" s="2"/>
      <c r="F1" s="56">
        <f ca="1">TODAY()</f>
        <v>40864</v>
      </c>
      <c r="G1" s="56"/>
      <c r="H1" s="56"/>
      <c r="I1" s="2"/>
      <c r="J1" s="2"/>
      <c r="K1" s="2"/>
      <c r="L1" s="2"/>
    </row>
    <row r="2" spans="1:12" ht="12.75">
      <c r="A2" s="2"/>
      <c r="B2" s="2"/>
      <c r="C2" s="2"/>
      <c r="D2" s="2"/>
      <c r="E2" s="2"/>
      <c r="F2" s="2"/>
      <c r="G2" s="2"/>
      <c r="H2" s="2"/>
      <c r="I2" s="2"/>
      <c r="J2" s="2"/>
      <c r="K2" s="2"/>
      <c r="L2" s="2"/>
    </row>
    <row r="3" spans="1:12" ht="18">
      <c r="A3" s="2"/>
      <c r="B3" s="54" t="s">
        <v>126</v>
      </c>
      <c r="C3" s="35"/>
      <c r="D3" s="35"/>
      <c r="E3" s="35"/>
      <c r="F3" s="35"/>
      <c r="G3" s="35"/>
      <c r="H3" s="35"/>
      <c r="I3" s="35"/>
      <c r="J3" s="35"/>
      <c r="K3" s="35"/>
      <c r="L3" s="35"/>
    </row>
    <row r="4" spans="1:12" ht="12.75">
      <c r="A4" s="2"/>
      <c r="B4" s="35"/>
      <c r="C4" s="35"/>
      <c r="D4" s="35"/>
      <c r="E4" s="35"/>
      <c r="F4" s="35"/>
      <c r="G4" s="35" t="s">
        <v>116</v>
      </c>
      <c r="H4" s="35" t="s">
        <v>115</v>
      </c>
      <c r="I4" s="35"/>
      <c r="J4" s="35"/>
      <c r="K4" s="35"/>
      <c r="L4" s="35"/>
    </row>
    <row r="5" spans="1:12" ht="12.75">
      <c r="A5" s="2"/>
      <c r="B5" s="39" t="s">
        <v>0</v>
      </c>
      <c r="C5" s="39" t="s">
        <v>1</v>
      </c>
      <c r="D5" s="39" t="s">
        <v>2</v>
      </c>
      <c r="E5" s="39" t="s">
        <v>3</v>
      </c>
      <c r="F5" s="39" t="s">
        <v>4</v>
      </c>
      <c r="G5" s="39">
        <v>2005</v>
      </c>
      <c r="H5" s="39">
        <v>2005</v>
      </c>
      <c r="I5" s="57" t="s">
        <v>70</v>
      </c>
      <c r="J5" s="57" t="s">
        <v>71</v>
      </c>
      <c r="K5" s="57" t="s">
        <v>72</v>
      </c>
      <c r="L5" s="35"/>
    </row>
    <row r="6" spans="1:12" ht="12.75">
      <c r="A6" s="2"/>
      <c r="B6" s="39"/>
      <c r="C6" s="39"/>
      <c r="D6" s="39"/>
      <c r="F6" s="39"/>
      <c r="G6" s="39"/>
      <c r="H6" s="39"/>
      <c r="I6" s="35"/>
      <c r="J6" s="35"/>
      <c r="K6" s="35"/>
      <c r="L6" s="35"/>
    </row>
    <row r="7" spans="1:12" ht="12.75">
      <c r="A7" s="2"/>
      <c r="B7" s="35" t="s">
        <v>6</v>
      </c>
      <c r="C7" s="35" t="s">
        <v>7</v>
      </c>
      <c r="D7" s="58">
        <v>341</v>
      </c>
      <c r="E7" s="74">
        <f>ROUND(D7*80%,0)</f>
        <v>273</v>
      </c>
      <c r="F7" s="58">
        <v>43.05</v>
      </c>
      <c r="G7" s="58">
        <f>D7+F7</f>
        <v>384.05</v>
      </c>
      <c r="H7" s="58">
        <f>E7+F7</f>
        <v>316.05</v>
      </c>
      <c r="I7" s="35"/>
      <c r="J7" s="35"/>
      <c r="K7" s="35"/>
      <c r="L7" s="35"/>
    </row>
    <row r="8" spans="1:12" ht="12.75">
      <c r="A8" s="2"/>
      <c r="B8" s="35" t="s">
        <v>61</v>
      </c>
      <c r="C8" s="35" t="s">
        <v>5</v>
      </c>
      <c r="D8" s="58">
        <v>345</v>
      </c>
      <c r="E8" s="74">
        <f aca="true" t="shared" si="0" ref="E8:E22">ROUND(D8*80%,0)</f>
        <v>276</v>
      </c>
      <c r="F8" s="58">
        <v>44.55</v>
      </c>
      <c r="G8" s="58">
        <f aca="true" t="shared" si="1" ref="G8:G23">D8+F8</f>
        <v>389.55</v>
      </c>
      <c r="H8" s="58">
        <f aca="true" t="shared" si="2" ref="H8:H23">E8+F8</f>
        <v>320.55</v>
      </c>
      <c r="I8" s="46">
        <v>149</v>
      </c>
      <c r="J8" s="46">
        <v>193</v>
      </c>
      <c r="K8" s="46">
        <v>267</v>
      </c>
      <c r="L8" s="35"/>
    </row>
    <row r="9" spans="1:12" ht="12.75">
      <c r="A9" s="2"/>
      <c r="B9" s="35" t="s">
        <v>8</v>
      </c>
      <c r="C9" s="35" t="s">
        <v>9</v>
      </c>
      <c r="D9" s="58">
        <v>345</v>
      </c>
      <c r="E9" s="74">
        <f t="shared" si="0"/>
        <v>276</v>
      </c>
      <c r="F9" s="58">
        <v>44.4</v>
      </c>
      <c r="G9" s="58">
        <f t="shared" si="1"/>
        <v>389.4</v>
      </c>
      <c r="H9" s="58">
        <f t="shared" si="2"/>
        <v>320.4</v>
      </c>
      <c r="I9" s="35"/>
      <c r="J9" s="35"/>
      <c r="K9" s="35"/>
      <c r="L9" s="35"/>
    </row>
    <row r="10" spans="1:12" ht="12.75">
      <c r="A10" s="2"/>
      <c r="B10" s="35" t="s">
        <v>10</v>
      </c>
      <c r="C10" s="35" t="s">
        <v>11</v>
      </c>
      <c r="D10" s="58">
        <v>331</v>
      </c>
      <c r="E10" s="74">
        <f t="shared" si="0"/>
        <v>265</v>
      </c>
      <c r="F10" s="58">
        <v>42.45</v>
      </c>
      <c r="G10" s="58">
        <f t="shared" si="1"/>
        <v>373.45</v>
      </c>
      <c r="H10" s="58">
        <f t="shared" si="2"/>
        <v>307.45</v>
      </c>
      <c r="I10" s="35"/>
      <c r="J10" s="35"/>
      <c r="K10" s="35"/>
      <c r="L10" s="35"/>
    </row>
    <row r="11" spans="1:12" ht="12.75">
      <c r="A11" s="2"/>
      <c r="B11" s="35" t="s">
        <v>62</v>
      </c>
      <c r="C11" s="35" t="s">
        <v>12</v>
      </c>
      <c r="D11" s="58">
        <v>345</v>
      </c>
      <c r="E11" s="74">
        <f t="shared" si="0"/>
        <v>276</v>
      </c>
      <c r="F11" s="58">
        <v>44.4</v>
      </c>
      <c r="G11" s="58">
        <f t="shared" si="1"/>
        <v>389.4</v>
      </c>
      <c r="H11" s="58">
        <f t="shared" si="2"/>
        <v>320.4</v>
      </c>
      <c r="I11" s="35"/>
      <c r="J11" s="35"/>
      <c r="K11" s="35"/>
      <c r="L11" s="35"/>
    </row>
    <row r="12" spans="1:12" ht="12.75">
      <c r="A12" s="2"/>
      <c r="B12" s="35" t="s">
        <v>13</v>
      </c>
      <c r="C12" s="35" t="s">
        <v>14</v>
      </c>
      <c r="D12" s="58">
        <v>345</v>
      </c>
      <c r="E12" s="74">
        <f t="shared" si="0"/>
        <v>276</v>
      </c>
      <c r="F12" s="58">
        <v>44.4</v>
      </c>
      <c r="G12" s="58">
        <f t="shared" si="1"/>
        <v>389.4</v>
      </c>
      <c r="H12" s="58">
        <f t="shared" si="2"/>
        <v>320.4</v>
      </c>
      <c r="I12" s="35"/>
      <c r="J12" s="35"/>
      <c r="K12" s="35"/>
      <c r="L12" s="35"/>
    </row>
    <row r="13" spans="1:12" ht="12.75">
      <c r="A13" s="2"/>
      <c r="B13" s="35" t="s">
        <v>15</v>
      </c>
      <c r="C13" s="35" t="s">
        <v>16</v>
      </c>
      <c r="D13" s="58">
        <v>345</v>
      </c>
      <c r="E13" s="74">
        <f t="shared" si="0"/>
        <v>276</v>
      </c>
      <c r="F13" s="58">
        <v>44.55</v>
      </c>
      <c r="G13" s="58">
        <f t="shared" si="1"/>
        <v>389.55</v>
      </c>
      <c r="H13" s="58">
        <f t="shared" si="2"/>
        <v>320.55</v>
      </c>
      <c r="I13" s="35"/>
      <c r="J13" s="35"/>
      <c r="K13" s="35"/>
      <c r="L13" s="35"/>
    </row>
    <row r="14" spans="1:12" ht="12.75">
      <c r="A14" s="2"/>
      <c r="B14" s="35" t="s">
        <v>17</v>
      </c>
      <c r="C14" s="35" t="s">
        <v>18</v>
      </c>
      <c r="D14" s="58">
        <v>331</v>
      </c>
      <c r="E14" s="74">
        <f t="shared" si="0"/>
        <v>265</v>
      </c>
      <c r="F14" s="58">
        <v>42.3</v>
      </c>
      <c r="G14" s="58">
        <f t="shared" si="1"/>
        <v>373.3</v>
      </c>
      <c r="H14" s="58">
        <f t="shared" si="2"/>
        <v>307.3</v>
      </c>
      <c r="I14" s="35"/>
      <c r="J14" s="35"/>
      <c r="K14" s="35"/>
      <c r="L14" s="35"/>
    </row>
    <row r="15" spans="1:12" ht="12.75">
      <c r="A15" s="2"/>
      <c r="B15" s="35" t="s">
        <v>19</v>
      </c>
      <c r="C15" s="35" t="s">
        <v>20</v>
      </c>
      <c r="D15" s="58">
        <v>345</v>
      </c>
      <c r="E15" s="74">
        <f t="shared" si="0"/>
        <v>276</v>
      </c>
      <c r="F15" s="58">
        <v>44.4</v>
      </c>
      <c r="G15" s="58">
        <f t="shared" si="1"/>
        <v>389.4</v>
      </c>
      <c r="H15" s="58">
        <f t="shared" si="2"/>
        <v>320.4</v>
      </c>
      <c r="I15" s="35"/>
      <c r="J15" s="35"/>
      <c r="K15" s="35"/>
      <c r="L15" s="35"/>
    </row>
    <row r="16" spans="1:12" ht="12.75">
      <c r="A16" s="2"/>
      <c r="B16" s="35" t="s">
        <v>21</v>
      </c>
      <c r="C16" s="35" t="s">
        <v>22</v>
      </c>
      <c r="D16" s="58">
        <v>345</v>
      </c>
      <c r="E16" s="74">
        <f t="shared" si="0"/>
        <v>276</v>
      </c>
      <c r="F16" s="58">
        <v>44.4</v>
      </c>
      <c r="G16" s="58">
        <f t="shared" si="1"/>
        <v>389.4</v>
      </c>
      <c r="H16" s="58">
        <f t="shared" si="2"/>
        <v>320.4</v>
      </c>
      <c r="I16" s="35"/>
      <c r="J16" s="35"/>
      <c r="K16" s="35"/>
      <c r="L16" s="35"/>
    </row>
    <row r="17" spans="1:12" ht="12.75">
      <c r="A17" s="2"/>
      <c r="B17" s="35" t="s">
        <v>23</v>
      </c>
      <c r="C17" s="35" t="s">
        <v>24</v>
      </c>
      <c r="D17" s="58">
        <v>345</v>
      </c>
      <c r="E17" s="74">
        <f t="shared" si="0"/>
        <v>276</v>
      </c>
      <c r="F17" s="58">
        <v>44.4</v>
      </c>
      <c r="G17" s="58">
        <f t="shared" si="1"/>
        <v>389.4</v>
      </c>
      <c r="H17" s="58">
        <f t="shared" si="2"/>
        <v>320.4</v>
      </c>
      <c r="I17" s="35"/>
      <c r="J17" s="35"/>
      <c r="K17" s="35"/>
      <c r="L17" s="35"/>
    </row>
    <row r="18" spans="1:12" ht="12.75">
      <c r="A18" s="2"/>
      <c r="B18" s="35" t="s">
        <v>28</v>
      </c>
      <c r="C18" s="35" t="s">
        <v>27</v>
      </c>
      <c r="D18" s="58">
        <v>331</v>
      </c>
      <c r="E18" s="74">
        <f t="shared" si="0"/>
        <v>265</v>
      </c>
      <c r="F18" s="58">
        <v>42.3</v>
      </c>
      <c r="G18" s="58">
        <f t="shared" si="1"/>
        <v>373.3</v>
      </c>
      <c r="H18" s="58">
        <f t="shared" si="2"/>
        <v>307.3</v>
      </c>
      <c r="I18" s="35"/>
      <c r="J18" s="35"/>
      <c r="K18" s="35"/>
      <c r="L18" s="35"/>
    </row>
    <row r="19" spans="1:12" ht="12.75">
      <c r="A19" s="2"/>
      <c r="B19" s="35" t="s">
        <v>25</v>
      </c>
      <c r="C19" s="35" t="s">
        <v>26</v>
      </c>
      <c r="D19" s="58">
        <v>345</v>
      </c>
      <c r="E19" s="74">
        <f t="shared" si="0"/>
        <v>276</v>
      </c>
      <c r="F19" s="58">
        <v>44.4</v>
      </c>
      <c r="G19" s="58">
        <f t="shared" si="1"/>
        <v>389.4</v>
      </c>
      <c r="H19" s="58">
        <f t="shared" si="2"/>
        <v>320.4</v>
      </c>
      <c r="I19" s="58">
        <f>D19*15%</f>
        <v>51.75</v>
      </c>
      <c r="J19" s="35"/>
      <c r="K19" s="35"/>
      <c r="L19" s="35"/>
    </row>
    <row r="20" spans="1:12" ht="12.75">
      <c r="A20" s="2"/>
      <c r="B20" s="35" t="s">
        <v>59</v>
      </c>
      <c r="C20" s="35" t="s">
        <v>29</v>
      </c>
      <c r="D20" s="58">
        <v>331</v>
      </c>
      <c r="E20" s="74">
        <f t="shared" si="0"/>
        <v>265</v>
      </c>
      <c r="F20" s="58">
        <v>42.75</v>
      </c>
      <c r="G20" s="58">
        <f t="shared" si="1"/>
        <v>373.75</v>
      </c>
      <c r="H20" s="58">
        <f t="shared" si="2"/>
        <v>307.75</v>
      </c>
      <c r="I20" s="35"/>
      <c r="J20" s="35"/>
      <c r="K20" s="35"/>
      <c r="L20" s="35"/>
    </row>
    <row r="21" spans="1:12" ht="12.75">
      <c r="A21" s="2"/>
      <c r="B21" s="35" t="s">
        <v>60</v>
      </c>
      <c r="C21" s="35" t="s">
        <v>30</v>
      </c>
      <c r="D21" s="58">
        <v>345</v>
      </c>
      <c r="E21" s="74">
        <f t="shared" si="0"/>
        <v>276</v>
      </c>
      <c r="F21" s="58">
        <v>44.4</v>
      </c>
      <c r="G21" s="58">
        <f t="shared" si="1"/>
        <v>389.4</v>
      </c>
      <c r="H21" s="58">
        <f t="shared" si="2"/>
        <v>320.4</v>
      </c>
      <c r="I21" s="35"/>
      <c r="J21" s="35"/>
      <c r="K21" s="35"/>
      <c r="L21" s="35"/>
    </row>
    <row r="22" spans="1:12" ht="12.75">
      <c r="A22" s="2"/>
      <c r="B22" s="35" t="s">
        <v>31</v>
      </c>
      <c r="C22" s="35" t="s">
        <v>32</v>
      </c>
      <c r="D22" s="58">
        <v>331</v>
      </c>
      <c r="E22" s="74">
        <f t="shared" si="0"/>
        <v>265</v>
      </c>
      <c r="F22" s="58">
        <v>42.3</v>
      </c>
      <c r="G22" s="58">
        <f t="shared" si="1"/>
        <v>373.3</v>
      </c>
      <c r="H22" s="58">
        <f t="shared" si="2"/>
        <v>307.3</v>
      </c>
      <c r="I22" s="35"/>
      <c r="J22" s="35"/>
      <c r="K22" s="35"/>
      <c r="L22" s="35"/>
    </row>
    <row r="23" spans="1:12" ht="12.75">
      <c r="A23" s="2"/>
      <c r="B23" s="35"/>
      <c r="C23" s="35"/>
      <c r="D23" s="58">
        <v>0</v>
      </c>
      <c r="E23" s="58">
        <v>0</v>
      </c>
      <c r="F23" s="58">
        <v>0</v>
      </c>
      <c r="G23" s="58">
        <f t="shared" si="1"/>
        <v>0</v>
      </c>
      <c r="H23" s="58">
        <f t="shared" si="2"/>
        <v>0</v>
      </c>
      <c r="I23" s="35"/>
      <c r="J23" s="35"/>
      <c r="K23" s="35"/>
      <c r="L23" s="35"/>
    </row>
    <row r="24" spans="1:12" ht="12.75">
      <c r="A24" s="2"/>
      <c r="B24" s="35"/>
      <c r="C24" s="35"/>
      <c r="D24" s="58"/>
      <c r="E24" s="58"/>
      <c r="F24" s="58"/>
      <c r="G24" s="58"/>
      <c r="H24" s="58"/>
      <c r="I24" s="35"/>
      <c r="J24" s="35"/>
      <c r="K24" s="35"/>
      <c r="L24" s="35"/>
    </row>
    <row r="25" spans="1:12" ht="12.75">
      <c r="A25" s="2"/>
      <c r="B25" s="35"/>
      <c r="C25" s="35"/>
      <c r="D25" s="58"/>
      <c r="E25" s="58"/>
      <c r="F25" s="58"/>
      <c r="G25" s="58"/>
      <c r="H25" s="58"/>
      <c r="I25" s="35"/>
      <c r="J25" s="35"/>
      <c r="K25" s="35"/>
      <c r="L25" s="35"/>
    </row>
    <row r="26" spans="1:12" ht="12.75">
      <c r="A26" s="2"/>
      <c r="B26" s="59"/>
      <c r="C26" s="35"/>
      <c r="D26" s="59"/>
      <c r="E26" s="58">
        <f>D19+I19</f>
        <v>396.75</v>
      </c>
      <c r="F26" s="58">
        <f>E26*17%</f>
        <v>67.4475</v>
      </c>
      <c r="G26" s="58"/>
      <c r="H26" s="58"/>
      <c r="I26" s="58">
        <f>SUM(E26:F26)</f>
        <v>464.1975</v>
      </c>
      <c r="J26" s="35"/>
      <c r="K26" s="35"/>
      <c r="L26" s="35"/>
    </row>
    <row r="27" spans="1:12" ht="12.75">
      <c r="A27" s="2"/>
      <c r="B27" s="35"/>
      <c r="C27" s="35"/>
      <c r="D27" s="59"/>
      <c r="E27" s="58"/>
      <c r="F27" s="60"/>
      <c r="G27" s="60"/>
      <c r="H27" s="60"/>
      <c r="I27" s="35"/>
      <c r="J27" s="35"/>
      <c r="K27" s="35"/>
      <c r="L27" s="35"/>
    </row>
    <row r="28" spans="1:12" ht="12.75">
      <c r="A28" s="2"/>
      <c r="B28" s="35"/>
      <c r="C28" s="61"/>
      <c r="D28" s="62">
        <v>2003</v>
      </c>
      <c r="E28" s="63">
        <v>0.2</v>
      </c>
      <c r="F28" s="64"/>
      <c r="G28" s="64"/>
      <c r="H28" s="65"/>
      <c r="I28" s="35"/>
      <c r="J28" s="35"/>
      <c r="K28" s="35"/>
      <c r="L28" s="35"/>
    </row>
    <row r="29" spans="1:12" ht="12.75">
      <c r="A29" s="2"/>
      <c r="B29" s="35"/>
      <c r="C29" s="66" t="s">
        <v>117</v>
      </c>
      <c r="D29" s="67">
        <v>2004</v>
      </c>
      <c r="E29" s="68">
        <v>0.2</v>
      </c>
      <c r="F29" s="58"/>
      <c r="G29" s="58"/>
      <c r="H29" s="69"/>
      <c r="I29" s="35"/>
      <c r="J29" s="35"/>
      <c r="K29" s="35"/>
      <c r="L29" s="35"/>
    </row>
    <row r="30" spans="1:12" ht="12.75">
      <c r="A30" s="2"/>
      <c r="B30" s="35"/>
      <c r="C30" s="70"/>
      <c r="D30" s="67">
        <v>2005</v>
      </c>
      <c r="E30" s="68">
        <v>0.17</v>
      </c>
      <c r="F30" s="58"/>
      <c r="G30" s="58"/>
      <c r="H30" s="69"/>
      <c r="I30" s="35"/>
      <c r="J30" s="35"/>
      <c r="K30" s="35"/>
      <c r="L30" s="35"/>
    </row>
    <row r="31" spans="1:12" ht="12.75">
      <c r="A31" s="2"/>
      <c r="B31" s="2"/>
      <c r="C31" s="71"/>
      <c r="D31" s="72"/>
      <c r="E31" s="72"/>
      <c r="F31" s="72"/>
      <c r="G31" s="72"/>
      <c r="H31" s="73"/>
      <c r="I31" s="2"/>
      <c r="J31" s="2"/>
      <c r="K31" s="2"/>
      <c r="L31" s="2"/>
    </row>
    <row r="32" spans="1:12" ht="12.75">
      <c r="A32" s="2"/>
      <c r="B32" s="2"/>
      <c r="C32" s="2"/>
      <c r="D32" s="2"/>
      <c r="E32" s="2"/>
      <c r="F32" s="2"/>
      <c r="G32" s="2"/>
      <c r="H32" s="2"/>
      <c r="I32" s="2"/>
      <c r="J32" s="2"/>
      <c r="K32" s="2"/>
      <c r="L32" s="2"/>
    </row>
    <row r="33" spans="1:12" ht="12.75">
      <c r="A33" s="2"/>
      <c r="B33" s="2"/>
      <c r="C33" s="2"/>
      <c r="D33" s="2"/>
      <c r="E33" s="2"/>
      <c r="F33" s="2"/>
      <c r="G33" s="2"/>
      <c r="H33" s="2"/>
      <c r="I33" s="2"/>
      <c r="J33" s="2"/>
      <c r="K33" s="2"/>
      <c r="L33" s="2"/>
    </row>
    <row r="34" spans="1:12" ht="12.75">
      <c r="A34" s="2"/>
      <c r="B34" s="2"/>
      <c r="C34" s="2"/>
      <c r="D34" s="2"/>
      <c r="E34" s="2"/>
      <c r="F34" s="2"/>
      <c r="G34" s="2"/>
      <c r="H34" s="2"/>
      <c r="I34" s="2"/>
      <c r="J34" s="2"/>
      <c r="K34" s="2"/>
      <c r="L34" s="2"/>
    </row>
    <row r="35" spans="1:12" ht="12.75">
      <c r="A35" s="2"/>
      <c r="B35" s="2"/>
      <c r="C35" s="2"/>
      <c r="D35" s="2"/>
      <c r="E35" s="2"/>
      <c r="F35" s="2"/>
      <c r="G35" s="2"/>
      <c r="H35" s="2"/>
      <c r="I35" s="2"/>
      <c r="J35" s="2"/>
      <c r="K35" s="2"/>
      <c r="L35" s="2"/>
    </row>
    <row r="36" spans="1:12" ht="12.75">
      <c r="A36" s="2"/>
      <c r="B36" s="2"/>
      <c r="C36" s="2"/>
      <c r="D36" s="2"/>
      <c r="E36" s="2"/>
      <c r="F36" s="2"/>
      <c r="G36" s="2"/>
      <c r="H36" s="2"/>
      <c r="I36" s="2"/>
      <c r="J36" s="2"/>
      <c r="K36" s="2"/>
      <c r="L36" s="2"/>
    </row>
    <row r="37" spans="1:12" ht="12.75">
      <c r="A37" s="2"/>
      <c r="B37" s="2"/>
      <c r="C37" s="2"/>
      <c r="D37" s="2"/>
      <c r="E37" s="2"/>
      <c r="F37" s="2"/>
      <c r="G37" s="2"/>
      <c r="H37" s="2"/>
      <c r="I37" s="2"/>
      <c r="J37" s="2"/>
      <c r="K37" s="2"/>
      <c r="L37" s="2"/>
    </row>
    <row r="38" spans="1:12" ht="12.75">
      <c r="A38" s="2"/>
      <c r="B38" s="2"/>
      <c r="C38" s="2"/>
      <c r="D38" s="2"/>
      <c r="E38" s="2"/>
      <c r="F38" s="2"/>
      <c r="G38" s="2"/>
      <c r="H38" s="2"/>
      <c r="I38" s="2"/>
      <c r="J38" s="2"/>
      <c r="K38" s="2"/>
      <c r="L38" s="2"/>
    </row>
    <row r="39" spans="1:12" ht="12.75">
      <c r="A39" s="2"/>
      <c r="B39" s="2"/>
      <c r="C39" s="2"/>
      <c r="D39" s="2"/>
      <c r="E39" s="2"/>
      <c r="F39" s="2"/>
      <c r="G39" s="2"/>
      <c r="H39" s="2"/>
      <c r="I39" s="2"/>
      <c r="J39" s="2"/>
      <c r="K39" s="2"/>
      <c r="L39" s="2"/>
    </row>
    <row r="40" spans="1:12" ht="12.75">
      <c r="A40" s="2"/>
      <c r="B40" s="2"/>
      <c r="C40" s="2"/>
      <c r="D40" s="2"/>
      <c r="E40" s="2"/>
      <c r="F40" s="2"/>
      <c r="G40" s="2"/>
      <c r="H40" s="2"/>
      <c r="I40" s="2"/>
      <c r="J40" s="2"/>
      <c r="K40" s="2"/>
      <c r="L40" s="2"/>
    </row>
    <row r="41" spans="1:12" ht="12.75">
      <c r="A41" s="2"/>
      <c r="B41" s="2"/>
      <c r="C41" s="2"/>
      <c r="D41" s="2"/>
      <c r="E41" s="2"/>
      <c r="F41" s="2"/>
      <c r="G41" s="2"/>
      <c r="H41" s="2"/>
      <c r="I41" s="2"/>
      <c r="J41" s="2"/>
      <c r="K41" s="2"/>
      <c r="L41" s="2"/>
    </row>
    <row r="42" spans="1:12" ht="12.75">
      <c r="A42" s="2"/>
      <c r="B42" s="2"/>
      <c r="C42" s="2"/>
      <c r="D42" s="2"/>
      <c r="E42" s="2"/>
      <c r="F42" s="2"/>
      <c r="G42" s="2"/>
      <c r="H42" s="2"/>
      <c r="I42" s="2"/>
      <c r="J42" s="2"/>
      <c r="K42" s="2"/>
      <c r="L42" s="2"/>
    </row>
    <row r="43" spans="1:12" ht="12.75">
      <c r="A43" s="2"/>
      <c r="B43" s="2"/>
      <c r="C43" s="2"/>
      <c r="D43" s="2"/>
      <c r="E43" s="2"/>
      <c r="F43" s="2"/>
      <c r="G43" s="2"/>
      <c r="H43" s="2"/>
      <c r="I43" s="2"/>
      <c r="J43" s="2"/>
      <c r="K43" s="2"/>
      <c r="L43" s="2"/>
    </row>
    <row r="44" spans="1:12" ht="12.75">
      <c r="A44" s="2"/>
      <c r="B44" s="2"/>
      <c r="C44" s="2"/>
      <c r="D44" s="2"/>
      <c r="E44" s="2"/>
      <c r="F44" s="2"/>
      <c r="G44" s="2"/>
      <c r="H44" s="2"/>
      <c r="I44" s="2"/>
      <c r="J44" s="2"/>
      <c r="K44" s="2"/>
      <c r="L44" s="2"/>
    </row>
    <row r="45" spans="1:12" ht="12.75">
      <c r="A45" s="2"/>
      <c r="B45" s="2"/>
      <c r="C45" s="2"/>
      <c r="D45" s="2"/>
      <c r="E45" s="2"/>
      <c r="F45" s="2"/>
      <c r="G45" s="2"/>
      <c r="H45" s="2"/>
      <c r="I45" s="2"/>
      <c r="J45" s="2"/>
      <c r="K45" s="2"/>
      <c r="L45" s="2"/>
    </row>
    <row r="46" spans="1:12" ht="12.75">
      <c r="A46" s="2"/>
      <c r="B46" s="2"/>
      <c r="C46" s="2"/>
      <c r="D46" s="2"/>
      <c r="E46" s="2"/>
      <c r="F46" s="2"/>
      <c r="G46" s="2"/>
      <c r="H46" s="2"/>
      <c r="I46" s="2"/>
      <c r="J46" s="2"/>
      <c r="K46" s="2"/>
      <c r="L46" s="2"/>
    </row>
    <row r="47" spans="1:12" ht="12.75">
      <c r="A47" s="2"/>
      <c r="B47" s="2"/>
      <c r="C47" s="2"/>
      <c r="D47" s="2"/>
      <c r="E47" s="2"/>
      <c r="F47" s="2"/>
      <c r="G47" s="2"/>
      <c r="H47" s="2"/>
      <c r="I47" s="2"/>
      <c r="J47" s="2"/>
      <c r="K47" s="2"/>
      <c r="L47" s="2"/>
    </row>
    <row r="48" spans="1:12" ht="12.75">
      <c r="A48" s="2"/>
      <c r="B48" s="2"/>
      <c r="C48" s="2"/>
      <c r="D48" s="2"/>
      <c r="E48" s="2"/>
      <c r="F48" s="2"/>
      <c r="G48" s="2"/>
      <c r="H48" s="2"/>
      <c r="I48" s="2"/>
      <c r="J48" s="2"/>
      <c r="K48" s="2"/>
      <c r="L48" s="2"/>
    </row>
    <row r="49" spans="1:12" ht="12.75">
      <c r="A49" s="2"/>
      <c r="B49" s="2"/>
      <c r="C49" s="2"/>
      <c r="D49" s="2"/>
      <c r="E49" s="2"/>
      <c r="F49" s="2"/>
      <c r="G49" s="2"/>
      <c r="H49" s="2"/>
      <c r="I49" s="2"/>
      <c r="J49" s="2"/>
      <c r="K49" s="2"/>
      <c r="L49" s="2"/>
    </row>
    <row r="50" spans="1:12" ht="12.75">
      <c r="A50" s="2"/>
      <c r="B50" s="2"/>
      <c r="C50" s="2"/>
      <c r="D50" s="2"/>
      <c r="E50" s="2"/>
      <c r="F50" s="2"/>
      <c r="G50" s="2"/>
      <c r="H50" s="2"/>
      <c r="I50" s="2"/>
      <c r="J50" s="2"/>
      <c r="K50" s="2"/>
      <c r="L50" s="2"/>
    </row>
  </sheetData>
  <sheetProtection password="F9BD" sheet="1" objects="1" scenarios="1"/>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solatouc</cp:lastModifiedBy>
  <cp:lastPrinted>2004-07-29T15:52:03Z</cp:lastPrinted>
  <dcterms:created xsi:type="dcterms:W3CDTF">2003-08-26T18:26:58Z</dcterms:created>
  <dcterms:modified xsi:type="dcterms:W3CDTF">2011-11-17T01:14:38Z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